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 activeTab="1"/>
  </bookViews>
  <sheets>
    <sheet name="Ф 4.2 садочки" sheetId="7" r:id="rId1"/>
    <sheet name="Ф 4.1 0611010" sheetId="11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21" i="11" l="1"/>
  <c r="H21" i="7" l="1"/>
  <c r="J78" i="11" l="1"/>
  <c r="J72" i="11"/>
  <c r="J69" i="11"/>
  <c r="J66" i="11"/>
  <c r="J58" i="11"/>
  <c r="J54" i="11"/>
  <c r="J51" i="11"/>
  <c r="J48" i="11"/>
  <c r="J41" i="11"/>
  <c r="J30" i="11"/>
  <c r="J29" i="11" s="1"/>
  <c r="I20" i="11"/>
  <c r="D78" i="11"/>
  <c r="D72" i="11"/>
  <c r="D69" i="11"/>
  <c r="D66" i="11"/>
  <c r="D58" i="11"/>
  <c r="D54" i="11"/>
  <c r="D51" i="11"/>
  <c r="D48" i="11"/>
  <c r="D41" i="11"/>
  <c r="D30" i="11"/>
  <c r="D29" i="11" s="1"/>
  <c r="O78" i="11"/>
  <c r="N78" i="11"/>
  <c r="M78" i="11"/>
  <c r="L78" i="11"/>
  <c r="K78" i="11"/>
  <c r="O72" i="11"/>
  <c r="N72" i="11"/>
  <c r="M72" i="11"/>
  <c r="L72" i="11"/>
  <c r="K72" i="11"/>
  <c r="O69" i="11"/>
  <c r="N69" i="11"/>
  <c r="M69" i="11"/>
  <c r="L69" i="11"/>
  <c r="K69" i="11"/>
  <c r="O66" i="11"/>
  <c r="N66" i="11"/>
  <c r="M66" i="11"/>
  <c r="L66" i="11"/>
  <c r="K66" i="11"/>
  <c r="O58" i="11"/>
  <c r="N58" i="11"/>
  <c r="M58" i="11"/>
  <c r="L58" i="11"/>
  <c r="K58" i="11"/>
  <c r="O54" i="11"/>
  <c r="N54" i="11"/>
  <c r="M54" i="11"/>
  <c r="L54" i="11"/>
  <c r="K54" i="11"/>
  <c r="O51" i="11"/>
  <c r="N51" i="11"/>
  <c r="M51" i="11"/>
  <c r="L51" i="11"/>
  <c r="K51" i="11"/>
  <c r="O48" i="11"/>
  <c r="N48" i="11"/>
  <c r="M48" i="11"/>
  <c r="L48" i="11"/>
  <c r="K48" i="11"/>
  <c r="O41" i="11"/>
  <c r="N41" i="11"/>
  <c r="M41" i="11"/>
  <c r="L41" i="11"/>
  <c r="K41" i="11"/>
  <c r="O30" i="11"/>
  <c r="O29" i="11" s="1"/>
  <c r="N30" i="11"/>
  <c r="N29" i="11" s="1"/>
  <c r="M30" i="11"/>
  <c r="M29" i="11" s="1"/>
  <c r="L30" i="11"/>
  <c r="L29" i="11" s="1"/>
  <c r="K30" i="11"/>
  <c r="K29" i="11" s="1"/>
  <c r="G10" i="11"/>
  <c r="M4" i="11"/>
  <c r="I88" i="7"/>
  <c r="D88" i="7"/>
  <c r="I84" i="7"/>
  <c r="I83" i="7" s="1"/>
  <c r="D84" i="7"/>
  <c r="D83" i="7" s="1"/>
  <c r="I78" i="7"/>
  <c r="D78" i="7"/>
  <c r="I72" i="7"/>
  <c r="D72" i="7"/>
  <c r="I69" i="7"/>
  <c r="D69" i="7"/>
  <c r="I66" i="7"/>
  <c r="D66" i="7"/>
  <c r="J64" i="7"/>
  <c r="J63" i="7" s="1"/>
  <c r="J58" i="7"/>
  <c r="I58" i="7"/>
  <c r="D58" i="7"/>
  <c r="J54" i="7"/>
  <c r="I54" i="7"/>
  <c r="D54" i="7"/>
  <c r="J51" i="7"/>
  <c r="I51" i="7"/>
  <c r="D51" i="7"/>
  <c r="J48" i="7"/>
  <c r="I48" i="7"/>
  <c r="D48" i="7"/>
  <c r="J41" i="7"/>
  <c r="I41" i="7"/>
  <c r="D41" i="7"/>
  <c r="J30" i="7"/>
  <c r="J29" i="7" s="1"/>
  <c r="I30" i="7"/>
  <c r="I29" i="7" s="1"/>
  <c r="D30" i="7"/>
  <c r="D29" i="7" s="1"/>
  <c r="D34" i="7" l="1"/>
  <c r="D28" i="7" s="1"/>
  <c r="D64" i="7"/>
  <c r="D63" i="7" s="1"/>
  <c r="I34" i="7"/>
  <c r="I28" i="7" s="1"/>
  <c r="K34" i="11"/>
  <c r="K28" i="11" s="1"/>
  <c r="O34" i="11"/>
  <c r="O28" i="11" s="1"/>
  <c r="I64" i="7"/>
  <c r="I63" i="7" s="1"/>
  <c r="L64" i="11"/>
  <c r="L63" i="11" s="1"/>
  <c r="J34" i="11"/>
  <c r="J28" i="11" s="1"/>
  <c r="M34" i="11"/>
  <c r="M28" i="11" s="1"/>
  <c r="D64" i="11"/>
  <c r="D63" i="11" s="1"/>
  <c r="D34" i="11"/>
  <c r="D28" i="11" s="1"/>
  <c r="J64" i="11"/>
  <c r="J63" i="11" s="1"/>
  <c r="N34" i="11"/>
  <c r="N28" i="11" s="1"/>
  <c r="K64" i="11"/>
  <c r="K63" i="11" s="1"/>
  <c r="O64" i="11"/>
  <c r="O63" i="11" s="1"/>
  <c r="N64" i="11"/>
  <c r="N63" i="11" s="1"/>
  <c r="L34" i="11"/>
  <c r="L28" i="11" s="1"/>
  <c r="M64" i="11"/>
  <c r="M63" i="11" s="1"/>
  <c r="J34" i="7"/>
  <c r="J28" i="7" s="1"/>
  <c r="J26" i="7" s="1"/>
  <c r="L26" i="11" l="1"/>
  <c r="I26" i="7"/>
  <c r="H20" i="7" s="1"/>
  <c r="L20" i="7" s="1"/>
  <c r="D26" i="7"/>
  <c r="D21" i="7" s="1"/>
  <c r="D20" i="7" s="1"/>
  <c r="J26" i="11"/>
  <c r="P20" i="11" s="1"/>
  <c r="D26" i="11"/>
  <c r="D21" i="11" s="1"/>
  <c r="D20" i="11" s="1"/>
  <c r="N26" i="11"/>
  <c r="O26" i="11"/>
  <c r="K26" i="11"/>
  <c r="M26" i="11"/>
</calcChain>
</file>

<file path=xl/sharedStrings.xml><?xml version="1.0" encoding="utf-8"?>
<sst xmlns="http://schemas.openxmlformats.org/spreadsheetml/2006/main" count="1154" uniqueCount="152">
  <si>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</si>
  <si>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</si>
  <si>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</si>
  <si>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</si>
  <si>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</si>
  <si>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</si>
  <si>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</si>
  <si>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</si>
  <si>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</si>
  <si>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</si>
  <si>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</si>
  <si>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</si>
  <si>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</si>
  <si>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</si>
  <si>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</si>
  <si>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</si>
  <si>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</si>
  <si>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</si>
  <si>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</si>
  <si>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</si>
  <si>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</si>
  <si>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</si>
  <si>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</si>
  <si>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</si>
  <si>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</si>
  <si>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</si>
  <si>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</si>
  <si>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</si>
  <si>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</si>
  <si>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</si>
  <si>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</si>
  <si>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</si>
  <si>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</si>
  <si>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</si>
  <si>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</si>
  <si>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</si>
  <si>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</si>
  <si>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</si>
  <si>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</si>
  <si>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</si>
  <si>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</si>
  <si>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</si>
  <si>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</si>
  <si>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</si>
  <si>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</si>
  <si>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</si>
  <si>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</si>
  <si>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</si>
  <si>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</si>
  <si>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</si>
  <si>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</si>
  <si>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</si>
  <si>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</si>
  <si>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</si>
  <si>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</si>
  <si>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</si>
  <si>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</si>
  <si>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</si>
  <si>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</si>
  <si>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</si>
  <si>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</si>
  <si>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</si>
  <si>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</si>
  <si>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</si>
  <si>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</si>
  <si>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</si>
  <si>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</si>
  <si>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</si>
  <si>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</si>
  <si>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</si>
  <si>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</si>
  <si>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</si>
  <si>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</si>
  <si>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</si>
  <si>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</si>
  <si>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</si>
  <si>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</si>
  <si>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</si>
  <si>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</si>
  <si>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</si>
  <si>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</si>
  <si>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</si>
  <si>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</si>
  <si>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</si>
  <si>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</si>
  <si>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</si>
  <si>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</si>
  <si>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</si>
  <si>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</si>
  <si>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</si>
  <si>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</si>
  <si>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</si>
  <si>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</si>
  <si>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</si>
  <si>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</si>
  <si>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</si>
  <si>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</si>
  <si>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</si>
  <si>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</si>
  <si>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</si>
  <si>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</si>
  <si>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</si>
  <si>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</si>
  <si>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</si>
  <si>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</si>
  <si>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</si>
  <si>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</si>
  <si>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</si>
  <si>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</si>
  <si>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</si>
  <si>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</si>
  <si>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</si>
  <si>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</si>
  <si>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</si>
  <si>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0611010</t>
  </si>
  <si>
    <t>Дошкільна освіта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</si>
  <si>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</si>
  <si>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</si>
  <si>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</si>
  <si>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</si>
  <si>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</si>
  <si>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</si>
  <si>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</si>
  <si>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</si>
  <si>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</si>
  <si>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</si>
  <si>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</si>
  <si>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</si>
  <si>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</si>
  <si>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</si>
  <si>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</si>
  <si>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</si>
  <si>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</si>
  <si>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</si>
  <si>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</si>
  <si>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</si>
  <si>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</si>
  <si>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</si>
  <si>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</si>
  <si>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</si>
  <si>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</si>
  <si>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</si>
  <si>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r>
      <t>Видатки та надання кредитів</t>
    </r>
    <r>
      <rPr>
        <sz val="12"/>
        <color indexed="8"/>
        <rFont val="Times New Roman"/>
        <family val="1"/>
        <charset val="204"/>
      </rPr>
      <t xml:space="preserve">- </t>
    </r>
    <r>
      <rPr>
        <b/>
        <sz val="12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</si>
  <si>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</si>
  <si>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</si>
  <si>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</si>
  <si>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ЗДО ясла-садок комбінованого типу №46</t>
  </si>
  <si>
    <t>06</t>
  </si>
  <si>
    <t>А.В.Мазур</t>
  </si>
  <si>
    <t xml:space="preserve">              за 2025 року</t>
  </si>
  <si>
    <r>
      <t xml:space="preserve">Періодичність: квартальна, </t>
    </r>
    <r>
      <rPr>
        <u/>
        <sz val="12"/>
        <color indexed="8"/>
        <rFont val="Times New Roman"/>
        <family val="1"/>
        <charset val="204"/>
      </rPr>
      <t>річна</t>
    </r>
  </si>
  <si>
    <t>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</si>
</sst>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4" applyNumberFormat="0" applyFont="0" applyAlignment="0" applyProtection="0"/>
  </cellStyleXfs>
  <cellXfs count="116">
    <xf numFmtId="0" fontId="0" fillId="0" borderId="0" xfId="0"/>
    <xf numFmtId="0" fontId="0" fillId="0" borderId="0" xfId="0"/>
    <xf numFmtId="0" fontId="7" fillId="0" borderId="0" xfId="0" applyFont="1"/>
    <xf numFmtId="164" fontId="5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right"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justify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/>
    <xf numFmtId="2" fontId="8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/>
    <xf numFmtId="1" fontId="9" fillId="3" borderId="7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Alignment="1"/>
    <xf numFmtId="0" fontId="9" fillId="0" borderId="0" xfId="0" applyFont="1" applyBorder="1" applyAlignment="1">
      <alignment vertical="top" wrapText="1"/>
    </xf>
    <xf numFmtId="49" fontId="9" fillId="4" borderId="8" xfId="0" applyNumberFormat="1" applyFont="1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top" wrapText="1"/>
    </xf>
    <xf numFmtId="0" fontId="9" fillId="0" borderId="9" xfId="0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16" fillId="0" borderId="0" xfId="0" applyFont="1"/>
    <xf numFmtId="0" fontId="9" fillId="0" borderId="6" xfId="0" applyFont="1" applyBorder="1" applyAlignment="1">
      <alignment horizontal="center" vertical="top"/>
    </xf>
    <xf numFmtId="49" fontId="9" fillId="3" borderId="8" xfId="0" applyNumberFormat="1" applyFont="1" applyFill="1" applyBorder="1" applyAlignment="1" applyProtection="1">
      <alignment horizontal="center" wrapText="1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/>
    </xf>
    <xf numFmtId="2" fontId="8" fillId="0" borderId="6" xfId="0" applyNumberFormat="1" applyFont="1" applyFill="1" applyBorder="1" applyAlignment="1" applyProtection="1">
      <alignment horizontal="center" vertical="top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2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9" xfId="0" applyFont="1" applyBorder="1" applyAlignment="1">
      <alignment horizontal="center" vertical="center" wrapText="1"/>
    </xf>
    <xf numFmtId="49" fontId="9" fillId="5" borderId="8" xfId="0" applyNumberFormat="1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49" fontId="9" fillId="3" borderId="8" xfId="0" applyNumberFormat="1" applyFont="1" applyFill="1" applyBorder="1" applyAlignment="1" applyProtection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1" fontId="9" fillId="3" borderId="8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9" fillId="0" borderId="0" xfId="0" applyFont="1" applyAlignment="1">
      <alignment horizontal="right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4"/>
  <sheetViews>
    <sheetView zoomScaleNormal="100" workbookViewId="0">
      <selection activeCell="A5" sqref="A5:C5"/>
    </sheetView>
  </sheetViews>
  <sheetFormatPr defaultRowHeight="15.75" x14ac:dyDescent="0.25"/>
  <cols>
    <col min="1" max="1" width="87.28515625" style="79" customWidth="1"/>
    <col min="2" max="2" width="11" style="79" customWidth="1"/>
    <col min="3" max="3" width="12.28515625" style="79" customWidth="1"/>
    <col min="4" max="4" width="15" style="79" customWidth="1"/>
    <col min="5" max="5" width="13" style="79" customWidth="1"/>
    <col min="6" max="6" width="13.7109375" style="79" customWidth="1"/>
    <col min="7" max="7" width="14" style="79" customWidth="1"/>
    <col min="8" max="8" width="15" style="79" customWidth="1"/>
    <col min="9" max="9" width="15.140625" style="79" customWidth="1"/>
    <col min="10" max="10" width="13.5703125" style="79" customWidth="1"/>
    <col min="11" max="11" width="13" style="79" customWidth="1"/>
    <col min="12" max="12" width="14.85546875" style="79" customWidth="1"/>
    <col min="13" max="13" width="18.42578125" style="79" customWidth="1"/>
    <col min="14" max="14" width="14.85546875" customWidth="1"/>
  </cols>
  <sheetData>
    <row r="1" spans="1:13" s="2" customFormat="1" ht="39.950000000000003" customHeight="1" x14ac:dyDescent="0.25">
      <c r="A1" s="4"/>
      <c r="B1" s="4"/>
      <c r="C1" s="4"/>
      <c r="D1" s="4"/>
      <c r="E1" s="4"/>
      <c r="F1" s="4"/>
      <c r="G1" s="4"/>
      <c r="H1" s="83" t="s">
        <v>0</v>
      </c>
      <c r="I1" s="83"/>
      <c r="J1" s="83"/>
      <c r="K1" s="83"/>
      <c r="L1" s="83"/>
      <c r="M1" s="52"/>
    </row>
    <row r="2" spans="1:13" s="2" customFormat="1" ht="39.950000000000003" customHeight="1" x14ac:dyDescent="0.25">
      <c r="A2" s="4"/>
      <c r="B2" s="4"/>
      <c r="C2" s="4"/>
      <c r="D2" s="4"/>
      <c r="E2" s="4"/>
      <c r="F2" s="4"/>
      <c r="G2" s="52"/>
      <c r="H2" s="83"/>
      <c r="I2" s="83"/>
      <c r="J2" s="83"/>
      <c r="K2" s="83"/>
      <c r="L2" s="83"/>
      <c r="M2" s="52"/>
    </row>
    <row r="3" spans="1:13" s="2" customFormat="1" ht="1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52"/>
    </row>
    <row r="4" spans="1:13" s="2" customFormat="1" ht="15" customHeight="1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7"/>
    </row>
    <row r="5" spans="1:13" s="2" customFormat="1" ht="15" customHeight="1" x14ac:dyDescent="0.25">
      <c r="A5" s="84" t="s">
        <v>113</v>
      </c>
      <c r="B5" s="84"/>
      <c r="C5" s="84"/>
      <c r="D5" s="46" t="s">
        <v>3</v>
      </c>
      <c r="E5" s="48" t="s">
        <v>4</v>
      </c>
      <c r="F5" s="48"/>
      <c r="G5" s="53"/>
      <c r="H5" s="48"/>
      <c r="I5" s="48"/>
      <c r="J5" s="48"/>
      <c r="K5" s="48"/>
      <c r="L5" s="48"/>
      <c r="M5" s="7"/>
    </row>
    <row r="6" spans="1:13" s="2" customFormat="1" ht="15" customHeight="1" x14ac:dyDescent="0.25">
      <c r="A6" s="85" t="s">
        <v>149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4"/>
    </row>
    <row r="7" spans="1:13" s="2" customFormat="1" ht="15" customHeight="1" x14ac:dyDescent="0.25">
      <c r="A7" s="54" t="s">
        <v>5</v>
      </c>
      <c r="B7" s="86" t="s">
        <v>146</v>
      </c>
      <c r="C7" s="86"/>
      <c r="D7" s="86"/>
      <c r="E7" s="86"/>
      <c r="F7" s="86"/>
      <c r="G7" s="86"/>
      <c r="H7" s="86"/>
      <c r="I7" s="86"/>
      <c r="J7" s="55" t="s">
        <v>6</v>
      </c>
      <c r="K7" s="4"/>
      <c r="L7" s="87">
        <v>25675242</v>
      </c>
      <c r="M7" s="87"/>
    </row>
    <row r="8" spans="1:13" s="2" customFormat="1" ht="15" customHeight="1" x14ac:dyDescent="0.25">
      <c r="A8" s="8" t="s">
        <v>7</v>
      </c>
      <c r="B8" s="96" t="s">
        <v>8</v>
      </c>
      <c r="C8" s="96"/>
      <c r="D8" s="96"/>
      <c r="E8" s="96"/>
      <c r="F8" s="96"/>
      <c r="G8" s="96"/>
      <c r="H8" s="96"/>
      <c r="I8" s="96"/>
      <c r="J8" s="55" t="s">
        <v>9</v>
      </c>
      <c r="K8" s="4"/>
      <c r="L8" s="97">
        <v>561010000</v>
      </c>
      <c r="M8" s="97"/>
    </row>
    <row r="9" spans="1:13" s="2" customFormat="1" ht="15" customHeight="1" x14ac:dyDescent="0.25">
      <c r="A9" s="8" t="s">
        <v>10</v>
      </c>
      <c r="B9" s="96" t="s">
        <v>11</v>
      </c>
      <c r="C9" s="96"/>
      <c r="D9" s="96"/>
      <c r="E9" s="96"/>
      <c r="F9" s="96"/>
      <c r="G9" s="96"/>
      <c r="H9" s="96"/>
      <c r="I9" s="96"/>
      <c r="J9" s="55" t="s">
        <v>12</v>
      </c>
      <c r="K9" s="4"/>
      <c r="L9" s="97">
        <v>420</v>
      </c>
      <c r="M9" s="97"/>
    </row>
    <row r="10" spans="1:13" s="2" customFormat="1" ht="15" customHeight="1" x14ac:dyDescent="0.25">
      <c r="A10" s="93" t="s">
        <v>116</v>
      </c>
      <c r="B10" s="93"/>
      <c r="C10" s="93"/>
      <c r="D10" s="56" t="s">
        <v>13</v>
      </c>
      <c r="E10" s="95" t="s">
        <v>14</v>
      </c>
      <c r="F10" s="95"/>
      <c r="G10" s="95"/>
      <c r="H10" s="95"/>
      <c r="I10" s="95"/>
      <c r="J10" s="57"/>
      <c r="K10" s="58"/>
      <c r="L10" s="58"/>
      <c r="M10" s="59"/>
    </row>
    <row r="11" spans="1:13" s="2" customFormat="1" ht="15" customHeight="1" x14ac:dyDescent="0.25">
      <c r="A11" s="93" t="s">
        <v>15</v>
      </c>
      <c r="B11" s="93"/>
      <c r="C11" s="93"/>
      <c r="D11" s="60" t="s">
        <v>16</v>
      </c>
      <c r="E11" s="94" t="s">
        <v>16</v>
      </c>
      <c r="F11" s="94"/>
      <c r="G11" s="94"/>
      <c r="H11" s="94"/>
      <c r="I11" s="94"/>
      <c r="J11" s="94"/>
      <c r="K11" s="94"/>
      <c r="L11" s="94"/>
      <c r="M11" s="59"/>
    </row>
    <row r="12" spans="1:13" s="2" customFormat="1" ht="15" customHeight="1" x14ac:dyDescent="0.25">
      <c r="A12" s="93" t="s">
        <v>17</v>
      </c>
      <c r="B12" s="93"/>
      <c r="C12" s="93"/>
      <c r="D12" s="81" t="s">
        <v>147</v>
      </c>
      <c r="E12" s="95" t="s">
        <v>16</v>
      </c>
      <c r="F12" s="95"/>
      <c r="G12" s="95"/>
      <c r="H12" s="95"/>
      <c r="I12" s="95"/>
      <c r="J12" s="95"/>
      <c r="K12" s="95"/>
      <c r="L12" s="95"/>
      <c r="M12" s="59"/>
    </row>
    <row r="13" spans="1:13" s="2" customFormat="1" ht="60.95" customHeight="1" x14ac:dyDescent="0.25">
      <c r="A13" s="93" t="s">
        <v>18</v>
      </c>
      <c r="B13" s="93"/>
      <c r="C13" s="93"/>
      <c r="D13" s="60" t="s">
        <v>114</v>
      </c>
      <c r="E13" s="95" t="s">
        <v>115</v>
      </c>
      <c r="F13" s="95"/>
      <c r="G13" s="95"/>
      <c r="H13" s="95"/>
      <c r="I13" s="95"/>
      <c r="J13" s="95"/>
      <c r="K13" s="95"/>
      <c r="L13" s="95"/>
      <c r="M13" s="59"/>
    </row>
    <row r="14" spans="1:13" s="2" customFormat="1" ht="15" customHeight="1" x14ac:dyDescent="0.25">
      <c r="A14" s="12" t="s">
        <v>150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5" customHeight="1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45" customHeight="1" thickTop="1" x14ac:dyDescent="0.25">
      <c r="A16" s="90" t="s">
        <v>20</v>
      </c>
      <c r="B16" s="90" t="s">
        <v>21</v>
      </c>
      <c r="C16" s="90" t="s">
        <v>22</v>
      </c>
      <c r="D16" s="90" t="s">
        <v>23</v>
      </c>
      <c r="E16" s="100" t="s">
        <v>24</v>
      </c>
      <c r="F16" s="101"/>
      <c r="G16" s="90" t="s">
        <v>25</v>
      </c>
      <c r="H16" s="90" t="s">
        <v>26</v>
      </c>
      <c r="I16" s="100" t="s">
        <v>27</v>
      </c>
      <c r="J16" s="101"/>
      <c r="K16" s="90" t="s">
        <v>28</v>
      </c>
      <c r="L16" s="100" t="s">
        <v>29</v>
      </c>
      <c r="M16" s="101"/>
    </row>
    <row r="17" spans="1:13" s="2" customFormat="1" ht="45" customHeight="1" thickBot="1" x14ac:dyDescent="0.3">
      <c r="A17" s="91"/>
      <c r="B17" s="91"/>
      <c r="C17" s="91"/>
      <c r="D17" s="91"/>
      <c r="E17" s="102"/>
      <c r="F17" s="103"/>
      <c r="G17" s="91"/>
      <c r="H17" s="91"/>
      <c r="I17" s="102"/>
      <c r="J17" s="103"/>
      <c r="K17" s="91"/>
      <c r="L17" s="102"/>
      <c r="M17" s="103"/>
    </row>
    <row r="18" spans="1:13" s="2" customFormat="1" ht="77.25" customHeight="1" thickTop="1" thickBot="1" x14ac:dyDescent="0.3">
      <c r="A18" s="92"/>
      <c r="B18" s="92"/>
      <c r="C18" s="92"/>
      <c r="D18" s="92"/>
      <c r="E18" s="47" t="s">
        <v>30</v>
      </c>
      <c r="F18" s="47" t="s">
        <v>31</v>
      </c>
      <c r="G18" s="92"/>
      <c r="H18" s="92"/>
      <c r="I18" s="47" t="s">
        <v>30</v>
      </c>
      <c r="J18" s="47" t="s">
        <v>32</v>
      </c>
      <c r="K18" s="92"/>
      <c r="L18" s="47" t="s">
        <v>30</v>
      </c>
      <c r="M18" s="62" t="s">
        <v>31</v>
      </c>
    </row>
    <row r="19" spans="1:13" s="2" customFormat="1" ht="15" customHeight="1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12</v>
      </c>
      <c r="L19" s="13">
        <v>11</v>
      </c>
      <c r="M19" s="13">
        <v>12</v>
      </c>
    </row>
    <row r="20" spans="1:13" s="2" customFormat="1" ht="15" customHeight="1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138555</v>
      </c>
      <c r="E20" s="17">
        <v>0</v>
      </c>
      <c r="F20" s="17">
        <v>0</v>
      </c>
      <c r="G20" s="17">
        <v>0</v>
      </c>
      <c r="H20" s="16">
        <f>SUM(H21:H24)</f>
        <v>138554.97999999998</v>
      </c>
      <c r="I20" s="18" t="s">
        <v>33</v>
      </c>
      <c r="J20" s="18" t="s">
        <v>33</v>
      </c>
      <c r="K20" s="18" t="s">
        <v>33</v>
      </c>
      <c r="L20" s="16">
        <f>E20-F20-G20+H20-I26-J26</f>
        <v>0</v>
      </c>
      <c r="M20" s="16">
        <v>0</v>
      </c>
    </row>
    <row r="21" spans="1:13" s="2" customFormat="1" ht="15" customHeight="1" thickTop="1" thickBot="1" x14ac:dyDescent="0.3">
      <c r="A21" s="19" t="s">
        <v>35</v>
      </c>
      <c r="B21" s="14" t="s">
        <v>33</v>
      </c>
      <c r="C21" s="15" t="s">
        <v>36</v>
      </c>
      <c r="D21" s="27">
        <f>D26</f>
        <v>138555</v>
      </c>
      <c r="E21" s="18" t="s">
        <v>33</v>
      </c>
      <c r="F21" s="18" t="s">
        <v>33</v>
      </c>
      <c r="G21" s="18" t="s">
        <v>33</v>
      </c>
      <c r="H21" s="27">
        <f>105554.98+33000</f>
        <v>138554.97999999998</v>
      </c>
      <c r="I21" s="18" t="s">
        <v>33</v>
      </c>
      <c r="J21" s="18" t="s">
        <v>33</v>
      </c>
      <c r="K21" s="18" t="s">
        <v>33</v>
      </c>
      <c r="L21" s="18" t="s">
        <v>33</v>
      </c>
      <c r="M21" s="18" t="s">
        <v>33</v>
      </c>
    </row>
    <row r="22" spans="1:13" s="2" customFormat="1" ht="69.95" customHeight="1" thickTop="1" thickBot="1" x14ac:dyDescent="0.3">
      <c r="A22" s="19" t="s">
        <v>37</v>
      </c>
      <c r="B22" s="14" t="s">
        <v>33</v>
      </c>
      <c r="C22" s="15" t="s">
        <v>38</v>
      </c>
      <c r="D22" s="27">
        <v>0</v>
      </c>
      <c r="E22" s="18" t="s">
        <v>33</v>
      </c>
      <c r="F22" s="18" t="s">
        <v>33</v>
      </c>
      <c r="G22" s="18" t="s">
        <v>33</v>
      </c>
      <c r="H22" s="27"/>
      <c r="I22" s="18" t="s">
        <v>33</v>
      </c>
      <c r="J22" s="18" t="s">
        <v>33</v>
      </c>
      <c r="K22" s="18" t="s">
        <v>33</v>
      </c>
      <c r="L22" s="18" t="s">
        <v>33</v>
      </c>
      <c r="M22" s="18" t="s">
        <v>33</v>
      </c>
    </row>
    <row r="23" spans="1:13" s="2" customFormat="1" ht="125.25" customHeight="1" thickTop="1" thickBot="1" x14ac:dyDescent="0.3">
      <c r="A23" s="19" t="s">
        <v>39</v>
      </c>
      <c r="B23" s="14" t="s">
        <v>33</v>
      </c>
      <c r="C23" s="15" t="s">
        <v>40</v>
      </c>
      <c r="D23" s="27">
        <v>0</v>
      </c>
      <c r="E23" s="18" t="s">
        <v>33</v>
      </c>
      <c r="F23" s="18" t="s">
        <v>33</v>
      </c>
      <c r="G23" s="18" t="s">
        <v>33</v>
      </c>
      <c r="H23" s="27">
        <v>0</v>
      </c>
      <c r="I23" s="18" t="s">
        <v>33</v>
      </c>
      <c r="J23" s="18" t="s">
        <v>33</v>
      </c>
      <c r="K23" s="18" t="s">
        <v>33</v>
      </c>
      <c r="L23" s="18" t="s">
        <v>33</v>
      </c>
      <c r="M23" s="18" t="s">
        <v>33</v>
      </c>
    </row>
    <row r="24" spans="1:13" s="2" customFormat="1" ht="50.1" customHeight="1" thickTop="1" thickBot="1" x14ac:dyDescent="0.3">
      <c r="A24" s="19" t="s">
        <v>41</v>
      </c>
      <c r="B24" s="14" t="s">
        <v>33</v>
      </c>
      <c r="C24" s="15" t="s">
        <v>42</v>
      </c>
      <c r="D24" s="27">
        <v>0</v>
      </c>
      <c r="E24" s="18" t="s">
        <v>33</v>
      </c>
      <c r="F24" s="18" t="s">
        <v>33</v>
      </c>
      <c r="G24" s="18" t="s">
        <v>33</v>
      </c>
      <c r="H24" s="27">
        <v>0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</row>
    <row r="25" spans="1:13" s="2" customFormat="1" ht="15" customHeight="1" thickTop="1" thickBot="1" x14ac:dyDescent="0.3">
      <c r="A25" s="19" t="s">
        <v>43</v>
      </c>
      <c r="B25" s="14" t="s">
        <v>33</v>
      </c>
      <c r="C25" s="15" t="s">
        <v>44</v>
      </c>
      <c r="D25" s="27">
        <v>0</v>
      </c>
      <c r="E25" s="18" t="s">
        <v>33</v>
      </c>
      <c r="F25" s="18" t="s">
        <v>33</v>
      </c>
      <c r="G25" s="18" t="s">
        <v>33</v>
      </c>
      <c r="H25" s="63">
        <v>0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</row>
    <row r="26" spans="1:13" s="2" customFormat="1" ht="15" customHeight="1" thickTop="1" thickBot="1" x14ac:dyDescent="0.3">
      <c r="A26" s="64" t="s">
        <v>142</v>
      </c>
      <c r="B26" s="14" t="s">
        <v>33</v>
      </c>
      <c r="C26" s="15" t="s">
        <v>45</v>
      </c>
      <c r="D26" s="16">
        <f>D28+D63+D83+D88</f>
        <v>138555</v>
      </c>
      <c r="E26" s="18" t="s">
        <v>33</v>
      </c>
      <c r="F26" s="18" t="s">
        <v>33</v>
      </c>
      <c r="G26" s="18" t="s">
        <v>33</v>
      </c>
      <c r="H26" s="18" t="s">
        <v>33</v>
      </c>
      <c r="I26" s="16">
        <f>I28+I63+I83+I88</f>
        <v>138554.97999999998</v>
      </c>
      <c r="J26" s="16">
        <f>J28+J63+J83+J88</f>
        <v>0</v>
      </c>
      <c r="K26" s="16">
        <v>0</v>
      </c>
      <c r="L26" s="18" t="s">
        <v>33</v>
      </c>
      <c r="M26" s="18" t="s">
        <v>33</v>
      </c>
    </row>
    <row r="27" spans="1:13" s="2" customFormat="1" ht="15" customHeight="1" thickTop="1" thickBot="1" x14ac:dyDescent="0.3">
      <c r="A27" s="65" t="s">
        <v>46</v>
      </c>
      <c r="B27" s="66"/>
      <c r="C27" s="67"/>
      <c r="D27" s="63"/>
      <c r="E27" s="18"/>
      <c r="F27" s="18"/>
      <c r="G27" s="18"/>
      <c r="H27" s="18"/>
      <c r="I27" s="63"/>
      <c r="J27" s="63"/>
      <c r="K27" s="63"/>
      <c r="L27" s="18"/>
      <c r="M27" s="18"/>
    </row>
    <row r="28" spans="1:13" s="2" customFormat="1" ht="15" customHeight="1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105555</v>
      </c>
      <c r="E28" s="18" t="s">
        <v>33</v>
      </c>
      <c r="F28" s="18" t="s">
        <v>33</v>
      </c>
      <c r="G28" s="18" t="s">
        <v>33</v>
      </c>
      <c r="H28" s="18" t="s">
        <v>33</v>
      </c>
      <c r="I28" s="16">
        <f>I29+I34+I51+I54+I58+I62</f>
        <v>105554.98</v>
      </c>
      <c r="J28" s="16">
        <f>J29+J34+J51+J54+J58+J62</f>
        <v>0</v>
      </c>
      <c r="K28" s="16">
        <v>0</v>
      </c>
      <c r="L28" s="18" t="s">
        <v>33</v>
      </c>
      <c r="M28" s="18" t="s">
        <v>33</v>
      </c>
    </row>
    <row r="29" spans="1:13" s="2" customFormat="1" ht="15" customHeight="1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6">
        <f>I30+I33</f>
        <v>0</v>
      </c>
      <c r="J29" s="16">
        <f>J30+J33</f>
        <v>0</v>
      </c>
      <c r="K29" s="16">
        <v>0</v>
      </c>
      <c r="L29" s="18" t="s">
        <v>33</v>
      </c>
      <c r="M29" s="18" t="s">
        <v>33</v>
      </c>
    </row>
    <row r="30" spans="1:13" s="2" customFormat="1" ht="15" customHeight="1" thickTop="1" thickBot="1" x14ac:dyDescent="0.3">
      <c r="A30" s="23" t="s">
        <v>51</v>
      </c>
      <c r="B30" s="24">
        <v>2110</v>
      </c>
      <c r="C30" s="68" t="s">
        <v>52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25">
        <f>SUM(I31:I32)</f>
        <v>0</v>
      </c>
      <c r="J30" s="25">
        <f>SUM(J31:J32)</f>
        <v>0</v>
      </c>
      <c r="K30" s="25">
        <v>0</v>
      </c>
      <c r="L30" s="18" t="s">
        <v>33</v>
      </c>
      <c r="M30" s="18" t="s">
        <v>33</v>
      </c>
    </row>
    <row r="31" spans="1:13" s="2" customFormat="1" ht="15" customHeight="1" thickTop="1" thickBot="1" x14ac:dyDescent="0.3">
      <c r="A31" s="26" t="s">
        <v>53</v>
      </c>
      <c r="B31" s="47">
        <v>2111</v>
      </c>
      <c r="C31" s="47">
        <v>110</v>
      </c>
      <c r="D31" s="27"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27">
        <v>0</v>
      </c>
      <c r="J31" s="27">
        <v>0</v>
      </c>
      <c r="K31" s="27">
        <v>0</v>
      </c>
      <c r="L31" s="18" t="s">
        <v>33</v>
      </c>
      <c r="M31" s="18" t="s">
        <v>33</v>
      </c>
    </row>
    <row r="32" spans="1:13" s="2" customFormat="1" ht="15" customHeight="1" thickTop="1" thickBot="1" x14ac:dyDescent="0.3">
      <c r="A32" s="26" t="s">
        <v>54</v>
      </c>
      <c r="B32" s="47">
        <v>2112</v>
      </c>
      <c r="C32" s="47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27">
        <v>0</v>
      </c>
      <c r="J32" s="27">
        <v>0</v>
      </c>
      <c r="K32" s="27">
        <v>0</v>
      </c>
      <c r="L32" s="18" t="s">
        <v>33</v>
      </c>
      <c r="M32" s="18" t="s">
        <v>33</v>
      </c>
    </row>
    <row r="33" spans="1:13" s="2" customFormat="1" ht="15" customHeight="1" thickTop="1" thickBot="1" x14ac:dyDescent="0.3">
      <c r="A33" s="29" t="s">
        <v>55</v>
      </c>
      <c r="B33" s="24">
        <v>2120</v>
      </c>
      <c r="C33" s="24">
        <v>130</v>
      </c>
      <c r="D33" s="30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30">
        <v>0</v>
      </c>
      <c r="J33" s="30">
        <v>0</v>
      </c>
      <c r="K33" s="30">
        <v>0</v>
      </c>
      <c r="L33" s="18" t="s">
        <v>33</v>
      </c>
      <c r="M33" s="18" t="s">
        <v>33</v>
      </c>
    </row>
    <row r="34" spans="1:13" s="2" customFormat="1" ht="15" customHeight="1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105555</v>
      </c>
      <c r="E34" s="18" t="s">
        <v>33</v>
      </c>
      <c r="F34" s="18" t="s">
        <v>33</v>
      </c>
      <c r="G34" s="18" t="s">
        <v>33</v>
      </c>
      <c r="H34" s="18" t="s">
        <v>33</v>
      </c>
      <c r="I34" s="16">
        <f>SUM(I35:I41)+I48</f>
        <v>105554.98</v>
      </c>
      <c r="J34" s="16">
        <f>SUM(J35:J41)+J48</f>
        <v>0</v>
      </c>
      <c r="K34" s="16">
        <v>0</v>
      </c>
      <c r="L34" s="18" t="s">
        <v>33</v>
      </c>
      <c r="M34" s="18" t="s">
        <v>33</v>
      </c>
    </row>
    <row r="35" spans="1:13" s="2" customFormat="1" ht="15" customHeight="1" thickTop="1" thickBot="1" x14ac:dyDescent="0.3">
      <c r="A35" s="23" t="s">
        <v>57</v>
      </c>
      <c r="B35" s="24">
        <v>2210</v>
      </c>
      <c r="C35" s="24">
        <v>150</v>
      </c>
      <c r="D35" s="30">
        <v>105555</v>
      </c>
      <c r="E35" s="18" t="s">
        <v>33</v>
      </c>
      <c r="F35" s="18" t="s">
        <v>33</v>
      </c>
      <c r="G35" s="18" t="s">
        <v>33</v>
      </c>
      <c r="H35" s="18" t="s">
        <v>33</v>
      </c>
      <c r="I35" s="30">
        <v>105554.98</v>
      </c>
      <c r="J35" s="30">
        <v>0</v>
      </c>
      <c r="K35" s="30">
        <v>0</v>
      </c>
      <c r="L35" s="18" t="s">
        <v>33</v>
      </c>
      <c r="M35" s="18" t="s">
        <v>33</v>
      </c>
    </row>
    <row r="36" spans="1:13" s="2" customFormat="1" ht="15" customHeight="1" thickTop="1" thickBot="1" x14ac:dyDescent="0.3">
      <c r="A36" s="23" t="s">
        <v>58</v>
      </c>
      <c r="B36" s="24">
        <v>2220</v>
      </c>
      <c r="C36" s="24">
        <v>160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30">
        <v>0</v>
      </c>
      <c r="J36" s="30">
        <v>0</v>
      </c>
      <c r="K36" s="30">
        <v>0</v>
      </c>
      <c r="L36" s="18" t="s">
        <v>33</v>
      </c>
      <c r="M36" s="18" t="s">
        <v>33</v>
      </c>
    </row>
    <row r="37" spans="1:13" s="2" customFormat="1" ht="15" customHeight="1" thickTop="1" thickBot="1" x14ac:dyDescent="0.3">
      <c r="A37" s="23" t="s">
        <v>59</v>
      </c>
      <c r="B37" s="24">
        <v>2230</v>
      </c>
      <c r="C37" s="24">
        <v>170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30">
        <v>0</v>
      </c>
      <c r="J37" s="30">
        <v>0</v>
      </c>
      <c r="K37" s="30">
        <v>0</v>
      </c>
      <c r="L37" s="18" t="s">
        <v>33</v>
      </c>
      <c r="M37" s="18" t="s">
        <v>33</v>
      </c>
    </row>
    <row r="38" spans="1:13" s="2" customFormat="1" ht="15" customHeight="1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30"/>
      <c r="J38" s="30">
        <v>0</v>
      </c>
      <c r="K38" s="30">
        <v>0</v>
      </c>
      <c r="L38" s="18" t="s">
        <v>33</v>
      </c>
      <c r="M38" s="18" t="s">
        <v>33</v>
      </c>
    </row>
    <row r="39" spans="1:13" s="2" customFormat="1" ht="15" customHeight="1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30">
        <v>0</v>
      </c>
      <c r="J39" s="30">
        <v>0</v>
      </c>
      <c r="K39" s="30">
        <v>0</v>
      </c>
      <c r="L39" s="18" t="s">
        <v>33</v>
      </c>
      <c r="M39" s="18" t="s">
        <v>33</v>
      </c>
    </row>
    <row r="40" spans="1:13" s="2" customFormat="1" ht="15" customHeight="1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30">
        <v>0</v>
      </c>
      <c r="J40" s="30">
        <v>0</v>
      </c>
      <c r="K40" s="30">
        <v>0</v>
      </c>
      <c r="L40" s="18" t="s">
        <v>33</v>
      </c>
      <c r="M40" s="18" t="s">
        <v>33</v>
      </c>
    </row>
    <row r="41" spans="1:13" s="2" customFormat="1" ht="15" customHeight="1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25">
        <f>SUM(I42:I47)</f>
        <v>0</v>
      </c>
      <c r="J41" s="25">
        <f>SUM(J42:J47)</f>
        <v>0</v>
      </c>
      <c r="K41" s="25">
        <v>0</v>
      </c>
      <c r="L41" s="18" t="s">
        <v>33</v>
      </c>
      <c r="M41" s="18" t="s">
        <v>33</v>
      </c>
    </row>
    <row r="42" spans="1:13" s="2" customFormat="1" ht="15" customHeight="1" thickTop="1" thickBot="1" x14ac:dyDescent="0.3">
      <c r="A42" s="26" t="s">
        <v>64</v>
      </c>
      <c r="B42" s="47">
        <v>2271</v>
      </c>
      <c r="C42" s="47">
        <v>220</v>
      </c>
      <c r="D42" s="27"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27">
        <v>0</v>
      </c>
      <c r="J42" s="27">
        <v>0</v>
      </c>
      <c r="K42" s="27">
        <v>0</v>
      </c>
      <c r="L42" s="18" t="s">
        <v>33</v>
      </c>
      <c r="M42" s="18" t="s">
        <v>33</v>
      </c>
    </row>
    <row r="43" spans="1:13" s="2" customFormat="1" ht="15" customHeight="1" thickTop="1" thickBot="1" x14ac:dyDescent="0.3">
      <c r="A43" s="26" t="s">
        <v>65</v>
      </c>
      <c r="B43" s="47">
        <v>2272</v>
      </c>
      <c r="C43" s="47">
        <v>230</v>
      </c>
      <c r="D43" s="27">
        <v>0</v>
      </c>
      <c r="E43" s="18" t="s">
        <v>33</v>
      </c>
      <c r="F43" s="18" t="s">
        <v>33</v>
      </c>
      <c r="G43" s="18" t="s">
        <v>33</v>
      </c>
      <c r="H43" s="18" t="s">
        <v>33</v>
      </c>
      <c r="I43" s="27">
        <v>0</v>
      </c>
      <c r="J43" s="27">
        <v>0</v>
      </c>
      <c r="K43" s="27">
        <v>0</v>
      </c>
      <c r="L43" s="18" t="s">
        <v>33</v>
      </c>
      <c r="M43" s="18" t="s">
        <v>33</v>
      </c>
    </row>
    <row r="44" spans="1:13" s="2" customFormat="1" ht="15" customHeight="1" thickTop="1" thickBot="1" x14ac:dyDescent="0.3">
      <c r="A44" s="26" t="s">
        <v>66</v>
      </c>
      <c r="B44" s="47">
        <v>2273</v>
      </c>
      <c r="C44" s="47">
        <v>240</v>
      </c>
      <c r="D44" s="27">
        <v>0</v>
      </c>
      <c r="E44" s="18" t="s">
        <v>33</v>
      </c>
      <c r="F44" s="18" t="s">
        <v>33</v>
      </c>
      <c r="G44" s="18" t="s">
        <v>33</v>
      </c>
      <c r="H44" s="18" t="s">
        <v>33</v>
      </c>
      <c r="I44" s="27">
        <v>0</v>
      </c>
      <c r="J44" s="27">
        <v>0</v>
      </c>
      <c r="K44" s="27">
        <v>0</v>
      </c>
      <c r="L44" s="18" t="s">
        <v>33</v>
      </c>
      <c r="M44" s="18" t="s">
        <v>33</v>
      </c>
    </row>
    <row r="45" spans="1:13" s="2" customFormat="1" ht="15" customHeight="1" thickTop="1" thickBot="1" x14ac:dyDescent="0.3">
      <c r="A45" s="26" t="s">
        <v>67</v>
      </c>
      <c r="B45" s="47">
        <v>2274</v>
      </c>
      <c r="C45" s="47">
        <v>250</v>
      </c>
      <c r="D45" s="27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27">
        <v>0</v>
      </c>
      <c r="J45" s="27">
        <v>0</v>
      </c>
      <c r="K45" s="27">
        <v>0</v>
      </c>
      <c r="L45" s="18" t="s">
        <v>33</v>
      </c>
      <c r="M45" s="18" t="s">
        <v>33</v>
      </c>
    </row>
    <row r="46" spans="1:13" s="2" customFormat="1" ht="15" customHeight="1" thickTop="1" thickBot="1" x14ac:dyDescent="0.3">
      <c r="A46" s="26" t="s">
        <v>68</v>
      </c>
      <c r="B46" s="47">
        <v>2275</v>
      </c>
      <c r="C46" s="47">
        <v>260</v>
      </c>
      <c r="D46" s="27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27">
        <v>0</v>
      </c>
      <c r="J46" s="27">
        <v>0</v>
      </c>
      <c r="K46" s="27">
        <v>0</v>
      </c>
      <c r="L46" s="18" t="s">
        <v>33</v>
      </c>
      <c r="M46" s="18" t="s">
        <v>33</v>
      </c>
    </row>
    <row r="47" spans="1:13" s="2" customFormat="1" ht="15" customHeight="1" thickTop="1" thickBot="1" x14ac:dyDescent="0.3">
      <c r="A47" s="26" t="s">
        <v>69</v>
      </c>
      <c r="B47" s="47">
        <v>2276</v>
      </c>
      <c r="C47" s="47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27">
        <v>0</v>
      </c>
      <c r="J47" s="27">
        <v>0</v>
      </c>
      <c r="K47" s="27">
        <v>0</v>
      </c>
      <c r="L47" s="18" t="s">
        <v>33</v>
      </c>
      <c r="M47" s="18" t="s">
        <v>33</v>
      </c>
    </row>
    <row r="48" spans="1:13" s="2" customFormat="1" ht="33" customHeight="1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25">
        <f>SUM(I49:I50)</f>
        <v>0</v>
      </c>
      <c r="J48" s="25">
        <f>SUM(J49:J50)</f>
        <v>0</v>
      </c>
      <c r="K48" s="25">
        <v>0</v>
      </c>
      <c r="L48" s="18" t="s">
        <v>33</v>
      </c>
      <c r="M48" s="18" t="s">
        <v>33</v>
      </c>
    </row>
    <row r="49" spans="1:13" s="2" customFormat="1" ht="33" customHeight="1" thickTop="1" thickBot="1" x14ac:dyDescent="0.3">
      <c r="A49" s="32" t="s">
        <v>71</v>
      </c>
      <c r="B49" s="47">
        <v>2281</v>
      </c>
      <c r="C49" s="47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27">
        <v>0</v>
      </c>
      <c r="J49" s="27">
        <v>0</v>
      </c>
      <c r="K49" s="27">
        <v>0</v>
      </c>
      <c r="L49" s="18" t="s">
        <v>33</v>
      </c>
      <c r="M49" s="18" t="s">
        <v>33</v>
      </c>
    </row>
    <row r="50" spans="1:13" s="2" customFormat="1" ht="33" customHeight="1" thickTop="1" thickBot="1" x14ac:dyDescent="0.3">
      <c r="A50" s="26" t="s">
        <v>72</v>
      </c>
      <c r="B50" s="47">
        <v>2282</v>
      </c>
      <c r="C50" s="47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27">
        <v>0</v>
      </c>
      <c r="J50" s="27">
        <v>0</v>
      </c>
      <c r="K50" s="27">
        <v>0</v>
      </c>
      <c r="L50" s="18" t="s">
        <v>33</v>
      </c>
      <c r="M50" s="18" t="s">
        <v>33</v>
      </c>
    </row>
    <row r="51" spans="1:13" s="2" customFormat="1" ht="15" customHeight="1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6">
        <f>SUM(I52:I53)</f>
        <v>0</v>
      </c>
      <c r="J51" s="16">
        <f>SUM(J52:J53)</f>
        <v>0</v>
      </c>
      <c r="K51" s="16">
        <v>0</v>
      </c>
      <c r="L51" s="18" t="s">
        <v>33</v>
      </c>
      <c r="M51" s="18" t="s">
        <v>33</v>
      </c>
    </row>
    <row r="52" spans="1:13" s="2" customFormat="1" ht="15" customHeight="1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30">
        <v>0</v>
      </c>
      <c r="J52" s="30">
        <v>0</v>
      </c>
      <c r="K52" s="30">
        <v>0</v>
      </c>
      <c r="L52" s="18" t="s">
        <v>33</v>
      </c>
      <c r="M52" s="18" t="s">
        <v>33</v>
      </c>
    </row>
    <row r="53" spans="1:13" s="2" customFormat="1" ht="15" customHeight="1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30">
        <v>0</v>
      </c>
      <c r="J53" s="30">
        <v>0</v>
      </c>
      <c r="K53" s="30">
        <v>0</v>
      </c>
      <c r="L53" s="18" t="s">
        <v>33</v>
      </c>
      <c r="M53" s="18" t="s">
        <v>33</v>
      </c>
    </row>
    <row r="54" spans="1:13" s="2" customFormat="1" ht="15" customHeight="1" thickTop="1" thickBot="1" x14ac:dyDescent="0.3">
      <c r="A54" s="34" t="s">
        <v>76</v>
      </c>
      <c r="B54" s="14">
        <v>2600</v>
      </c>
      <c r="C54" s="14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6">
        <f>SUM(I55:I57)</f>
        <v>0</v>
      </c>
      <c r="J54" s="16">
        <f>SUM(J55:J57)</f>
        <v>0</v>
      </c>
      <c r="K54" s="16">
        <v>0</v>
      </c>
      <c r="L54" s="18" t="s">
        <v>33</v>
      </c>
      <c r="M54" s="18" t="s">
        <v>33</v>
      </c>
    </row>
    <row r="55" spans="1:13" s="2" customFormat="1" ht="33" customHeight="1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30">
        <v>0</v>
      </c>
      <c r="J55" s="30">
        <v>0</v>
      </c>
      <c r="K55" s="30">
        <v>0</v>
      </c>
      <c r="L55" s="18" t="s">
        <v>33</v>
      </c>
      <c r="M55" s="18" t="s">
        <v>33</v>
      </c>
    </row>
    <row r="56" spans="1:13" s="2" customFormat="1" ht="33" customHeight="1" thickTop="1" thickBot="1" x14ac:dyDescent="0.3">
      <c r="A56" s="29" t="s">
        <v>78</v>
      </c>
      <c r="B56" s="24">
        <v>2620</v>
      </c>
      <c r="C56" s="24">
        <v>360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30">
        <v>0</v>
      </c>
      <c r="J56" s="30">
        <v>0</v>
      </c>
      <c r="K56" s="30">
        <v>0</v>
      </c>
      <c r="L56" s="18" t="s">
        <v>33</v>
      </c>
      <c r="M56" s="18" t="s">
        <v>33</v>
      </c>
    </row>
    <row r="57" spans="1:13" s="2" customFormat="1" ht="33" customHeight="1" thickTop="1" thickBot="1" x14ac:dyDescent="0.3">
      <c r="A57" s="33" t="s">
        <v>79</v>
      </c>
      <c r="B57" s="24">
        <v>2630</v>
      </c>
      <c r="C57" s="24">
        <v>370</v>
      </c>
      <c r="D57" s="30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30">
        <v>0</v>
      </c>
      <c r="J57" s="30">
        <v>0</v>
      </c>
      <c r="K57" s="30">
        <v>0</v>
      </c>
      <c r="L57" s="18" t="s">
        <v>33</v>
      </c>
      <c r="M57" s="18" t="s">
        <v>33</v>
      </c>
    </row>
    <row r="58" spans="1:13" s="2" customFormat="1" ht="15" customHeight="1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6">
        <f>SUM(I59:I61)</f>
        <v>0</v>
      </c>
      <c r="J58" s="16">
        <f>SUM(J59:J61)</f>
        <v>0</v>
      </c>
      <c r="K58" s="16">
        <v>0</v>
      </c>
      <c r="L58" s="18" t="s">
        <v>33</v>
      </c>
      <c r="M58" s="18" t="s">
        <v>33</v>
      </c>
    </row>
    <row r="59" spans="1:13" s="2" customFormat="1" ht="15" customHeight="1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30">
        <v>0</v>
      </c>
      <c r="J59" s="30">
        <v>0</v>
      </c>
      <c r="K59" s="30">
        <v>0</v>
      </c>
      <c r="L59" s="18" t="s">
        <v>33</v>
      </c>
      <c r="M59" s="18" t="s">
        <v>33</v>
      </c>
    </row>
    <row r="60" spans="1:13" s="2" customFormat="1" ht="15" customHeight="1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30">
        <v>0</v>
      </c>
      <c r="J60" s="30">
        <v>0</v>
      </c>
      <c r="K60" s="30">
        <v>0</v>
      </c>
      <c r="L60" s="18" t="s">
        <v>33</v>
      </c>
      <c r="M60" s="18" t="s">
        <v>33</v>
      </c>
    </row>
    <row r="61" spans="1:13" s="2" customFormat="1" ht="15" customHeight="1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30">
        <v>0</v>
      </c>
      <c r="J61" s="30">
        <v>0</v>
      </c>
      <c r="K61" s="30">
        <v>0</v>
      </c>
      <c r="L61" s="18" t="s">
        <v>33</v>
      </c>
      <c r="M61" s="18" t="s">
        <v>33</v>
      </c>
    </row>
    <row r="62" spans="1:13" s="2" customFormat="1" ht="15" customHeight="1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7">
        <v>0</v>
      </c>
      <c r="J62" s="17">
        <v>0</v>
      </c>
      <c r="K62" s="17">
        <v>0</v>
      </c>
      <c r="L62" s="18" t="s">
        <v>33</v>
      </c>
      <c r="M62" s="18" t="s">
        <v>33</v>
      </c>
    </row>
    <row r="63" spans="1:13" s="2" customFormat="1" ht="15" customHeight="1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33000</v>
      </c>
      <c r="E63" s="18" t="s">
        <v>33</v>
      </c>
      <c r="F63" s="18" t="s">
        <v>33</v>
      </c>
      <c r="G63" s="18" t="s">
        <v>33</v>
      </c>
      <c r="H63" s="18" t="s">
        <v>33</v>
      </c>
      <c r="I63" s="16">
        <f>I64+I78</f>
        <v>33000</v>
      </c>
      <c r="J63" s="16">
        <f>J64+J78</f>
        <v>0</v>
      </c>
      <c r="K63" s="16">
        <v>0</v>
      </c>
      <c r="L63" s="18" t="s">
        <v>33</v>
      </c>
      <c r="M63" s="18" t="s">
        <v>33</v>
      </c>
    </row>
    <row r="64" spans="1:13" s="2" customFormat="1" ht="15" customHeight="1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33000</v>
      </c>
      <c r="E64" s="18" t="s">
        <v>33</v>
      </c>
      <c r="F64" s="18" t="s">
        <v>33</v>
      </c>
      <c r="G64" s="18" t="s">
        <v>33</v>
      </c>
      <c r="H64" s="18" t="s">
        <v>33</v>
      </c>
      <c r="I64" s="16">
        <f>I65+I66+I69+I72+I76+I78</f>
        <v>33000</v>
      </c>
      <c r="J64" s="16">
        <f>J65+J66+J69+J72+J76+J77</f>
        <v>0</v>
      </c>
      <c r="K64" s="16">
        <v>0</v>
      </c>
      <c r="L64" s="18" t="s">
        <v>33</v>
      </c>
      <c r="M64" s="18" t="s">
        <v>33</v>
      </c>
    </row>
    <row r="65" spans="1:13" s="2" customFormat="1" ht="15" customHeight="1" thickTop="1" thickBot="1" x14ac:dyDescent="0.3">
      <c r="A65" s="29" t="s">
        <v>87</v>
      </c>
      <c r="B65" s="24">
        <v>3110</v>
      </c>
      <c r="C65" s="24">
        <v>450</v>
      </c>
      <c r="D65" s="30">
        <v>33000</v>
      </c>
      <c r="E65" s="18" t="s">
        <v>33</v>
      </c>
      <c r="F65" s="18" t="s">
        <v>33</v>
      </c>
      <c r="G65" s="18" t="s">
        <v>33</v>
      </c>
      <c r="H65" s="18" t="s">
        <v>33</v>
      </c>
      <c r="I65" s="30">
        <v>33000</v>
      </c>
      <c r="J65" s="30">
        <v>0</v>
      </c>
      <c r="K65" s="30">
        <v>0</v>
      </c>
      <c r="L65" s="18" t="s">
        <v>33</v>
      </c>
      <c r="M65" s="18" t="s">
        <v>33</v>
      </c>
    </row>
    <row r="66" spans="1:13" s="2" customFormat="1" ht="15" customHeight="1" thickTop="1" thickBot="1" x14ac:dyDescent="0.3">
      <c r="A66" s="33" t="s">
        <v>88</v>
      </c>
      <c r="B66" s="24">
        <v>3120</v>
      </c>
      <c r="C66" s="24">
        <v>460</v>
      </c>
      <c r="D66" s="30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25">
        <f>SUM(I67:I68)</f>
        <v>0</v>
      </c>
      <c r="J66" s="25">
        <v>0</v>
      </c>
      <c r="K66" s="25">
        <v>0</v>
      </c>
      <c r="L66" s="18" t="s">
        <v>33</v>
      </c>
      <c r="M66" s="18" t="s">
        <v>33</v>
      </c>
    </row>
    <row r="67" spans="1:13" s="2" customFormat="1" ht="15" customHeight="1" thickTop="1" thickBot="1" x14ac:dyDescent="0.3">
      <c r="A67" s="26" t="s">
        <v>89</v>
      </c>
      <c r="B67" s="47">
        <v>3121</v>
      </c>
      <c r="C67" s="47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27">
        <v>0</v>
      </c>
      <c r="J67" s="27">
        <v>0</v>
      </c>
      <c r="K67" s="27">
        <v>0</v>
      </c>
      <c r="L67" s="18" t="s">
        <v>33</v>
      </c>
      <c r="M67" s="18" t="s">
        <v>33</v>
      </c>
    </row>
    <row r="68" spans="1:13" s="2" customFormat="1" ht="15" customHeight="1" thickTop="1" thickBot="1" x14ac:dyDescent="0.3">
      <c r="A68" s="26" t="s">
        <v>90</v>
      </c>
      <c r="B68" s="47">
        <v>3122</v>
      </c>
      <c r="C68" s="47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27">
        <v>0</v>
      </c>
      <c r="J68" s="27">
        <v>0</v>
      </c>
      <c r="K68" s="27">
        <v>0</v>
      </c>
      <c r="L68" s="18" t="s">
        <v>33</v>
      </c>
      <c r="M68" s="18" t="s">
        <v>33</v>
      </c>
    </row>
    <row r="69" spans="1:13" s="2" customFormat="1" ht="15" customHeight="1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25">
        <f>SUM(I70:I71)</f>
        <v>0</v>
      </c>
      <c r="J69" s="25">
        <v>0</v>
      </c>
      <c r="K69" s="25">
        <v>0</v>
      </c>
      <c r="L69" s="18" t="s">
        <v>33</v>
      </c>
      <c r="M69" s="18" t="s">
        <v>33</v>
      </c>
    </row>
    <row r="70" spans="1:13" s="2" customFormat="1" ht="15" customHeight="1" thickTop="1" thickBot="1" x14ac:dyDescent="0.3">
      <c r="A70" s="26" t="s">
        <v>92</v>
      </c>
      <c r="B70" s="47">
        <v>3131</v>
      </c>
      <c r="C70" s="24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27">
        <v>0</v>
      </c>
      <c r="J70" s="27">
        <v>0</v>
      </c>
      <c r="K70" s="27">
        <v>0</v>
      </c>
      <c r="L70" s="18" t="s">
        <v>33</v>
      </c>
      <c r="M70" s="18" t="s">
        <v>33</v>
      </c>
    </row>
    <row r="71" spans="1:13" s="2" customFormat="1" ht="15" customHeight="1" thickTop="1" thickBot="1" x14ac:dyDescent="0.3">
      <c r="A71" s="26" t="s">
        <v>93</v>
      </c>
      <c r="B71" s="47">
        <v>3132</v>
      </c>
      <c r="C71" s="47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27">
        <v>0</v>
      </c>
      <c r="J71" s="27">
        <v>0</v>
      </c>
      <c r="K71" s="27">
        <v>0</v>
      </c>
      <c r="L71" s="18" t="s">
        <v>33</v>
      </c>
      <c r="M71" s="18" t="s">
        <v>33</v>
      </c>
    </row>
    <row r="72" spans="1:13" s="2" customFormat="1" ht="15" customHeight="1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25">
        <f>SUM(I73:I75)</f>
        <v>0</v>
      </c>
      <c r="J72" s="25">
        <v>0</v>
      </c>
      <c r="K72" s="25">
        <v>0</v>
      </c>
      <c r="L72" s="18" t="s">
        <v>33</v>
      </c>
      <c r="M72" s="18" t="s">
        <v>33</v>
      </c>
    </row>
    <row r="73" spans="1:13" s="2" customFormat="1" ht="15" customHeight="1" thickTop="1" thickBot="1" x14ac:dyDescent="0.3">
      <c r="A73" s="22" t="s">
        <v>143</v>
      </c>
      <c r="B73" s="47">
        <v>3141</v>
      </c>
      <c r="C73" s="47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27">
        <v>0</v>
      </c>
      <c r="J73" s="27">
        <v>0</v>
      </c>
      <c r="K73" s="27">
        <v>0</v>
      </c>
      <c r="L73" s="18" t="s">
        <v>33</v>
      </c>
      <c r="M73" s="18" t="s">
        <v>33</v>
      </c>
    </row>
    <row r="74" spans="1:13" s="2" customFormat="1" ht="15" customHeight="1" thickTop="1" thickBot="1" x14ac:dyDescent="0.3">
      <c r="A74" s="22" t="s">
        <v>144</v>
      </c>
      <c r="B74" s="47">
        <v>3142</v>
      </c>
      <c r="C74" s="47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27">
        <v>0</v>
      </c>
      <c r="J74" s="27">
        <v>0</v>
      </c>
      <c r="K74" s="27">
        <v>0</v>
      </c>
      <c r="L74" s="18" t="s">
        <v>33</v>
      </c>
      <c r="M74" s="18" t="s">
        <v>33</v>
      </c>
    </row>
    <row r="75" spans="1:13" s="2" customFormat="1" ht="15" customHeight="1" thickTop="1" thickBot="1" x14ac:dyDescent="0.3">
      <c r="A75" s="22" t="s">
        <v>145</v>
      </c>
      <c r="B75" s="47">
        <v>3143</v>
      </c>
      <c r="C75" s="47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27">
        <v>0</v>
      </c>
      <c r="J75" s="27">
        <v>0</v>
      </c>
      <c r="K75" s="27">
        <v>0</v>
      </c>
      <c r="L75" s="18" t="s">
        <v>33</v>
      </c>
      <c r="M75" s="18" t="s">
        <v>33</v>
      </c>
    </row>
    <row r="76" spans="1:13" s="2" customFormat="1" ht="15" customHeight="1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30">
        <v>0</v>
      </c>
      <c r="J76" s="30">
        <v>0</v>
      </c>
      <c r="K76" s="30">
        <v>0</v>
      </c>
      <c r="L76" s="18" t="s">
        <v>33</v>
      </c>
      <c r="M76" s="18" t="s">
        <v>33</v>
      </c>
    </row>
    <row r="77" spans="1:13" s="2" customFormat="1" ht="15" customHeight="1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30">
        <v>0</v>
      </c>
      <c r="J77" s="30">
        <v>0</v>
      </c>
      <c r="K77" s="30">
        <v>0</v>
      </c>
      <c r="L77" s="18" t="s">
        <v>33</v>
      </c>
      <c r="M77" s="18" t="s">
        <v>33</v>
      </c>
    </row>
    <row r="78" spans="1:13" s="2" customFormat="1" ht="15" customHeight="1" thickTop="1" thickBot="1" x14ac:dyDescent="0.3">
      <c r="A78" s="22" t="s">
        <v>97</v>
      </c>
      <c r="B78" s="14">
        <v>3200</v>
      </c>
      <c r="C78" s="14">
        <v>580</v>
      </c>
      <c r="D78" s="16">
        <f>SUM(D79:D81)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6">
        <f>SUM(I79:I81)</f>
        <v>0</v>
      </c>
      <c r="J78" s="16">
        <v>0</v>
      </c>
      <c r="K78" s="16">
        <v>0</v>
      </c>
      <c r="L78" s="18" t="s">
        <v>33</v>
      </c>
      <c r="M78" s="18" t="s">
        <v>33</v>
      </c>
    </row>
    <row r="79" spans="1:13" s="2" customFormat="1" ht="15" customHeight="1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30">
        <v>0</v>
      </c>
      <c r="J79" s="30">
        <v>0</v>
      </c>
      <c r="K79" s="30">
        <v>0</v>
      </c>
      <c r="L79" s="18" t="s">
        <v>33</v>
      </c>
      <c r="M79" s="18" t="s">
        <v>33</v>
      </c>
    </row>
    <row r="80" spans="1:13" s="2" customFormat="1" ht="33" customHeight="1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30">
        <v>0</v>
      </c>
      <c r="J80" s="30">
        <v>0</v>
      </c>
      <c r="K80" s="30">
        <v>0</v>
      </c>
      <c r="L80" s="18" t="s">
        <v>33</v>
      </c>
      <c r="M80" s="18" t="s">
        <v>33</v>
      </c>
    </row>
    <row r="81" spans="1:13" s="2" customFormat="1" ht="33" customHeight="1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30">
        <v>0</v>
      </c>
      <c r="J81" s="30">
        <v>0</v>
      </c>
      <c r="K81" s="30">
        <v>0</v>
      </c>
      <c r="L81" s="18" t="s">
        <v>33</v>
      </c>
      <c r="M81" s="18" t="s">
        <v>33</v>
      </c>
    </row>
    <row r="82" spans="1:13" s="2" customFormat="1" ht="15" customHeight="1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30">
        <v>0</v>
      </c>
      <c r="J82" s="30">
        <v>0</v>
      </c>
      <c r="K82" s="30">
        <v>0</v>
      </c>
      <c r="L82" s="18" t="s">
        <v>33</v>
      </c>
      <c r="M82" s="18" t="s">
        <v>33</v>
      </c>
    </row>
    <row r="83" spans="1:13" s="2" customFormat="1" ht="15" customHeight="1" thickTop="1" thickBot="1" x14ac:dyDescent="0.3">
      <c r="A83" s="14" t="s">
        <v>102</v>
      </c>
      <c r="B83" s="14">
        <v>4100</v>
      </c>
      <c r="C83" s="14">
        <v>630</v>
      </c>
      <c r="D83" s="69">
        <f>D84</f>
        <v>0</v>
      </c>
      <c r="E83" s="70" t="s">
        <v>33</v>
      </c>
      <c r="F83" s="70" t="s">
        <v>33</v>
      </c>
      <c r="G83" s="70" t="s">
        <v>33</v>
      </c>
      <c r="H83" s="70" t="s">
        <v>33</v>
      </c>
      <c r="I83" s="69">
        <f>I84</f>
        <v>0</v>
      </c>
      <c r="J83" s="69">
        <v>0</v>
      </c>
      <c r="K83" s="69">
        <v>0</v>
      </c>
      <c r="L83" s="70" t="s">
        <v>33</v>
      </c>
      <c r="M83" s="70" t="s">
        <v>33</v>
      </c>
    </row>
    <row r="84" spans="1:13" s="2" customFormat="1" ht="15" customHeight="1" thickTop="1" thickBot="1" x14ac:dyDescent="0.3">
      <c r="A84" s="23" t="s">
        <v>103</v>
      </c>
      <c r="B84" s="24">
        <v>4110</v>
      </c>
      <c r="C84" s="24">
        <v>640</v>
      </c>
      <c r="D84" s="71">
        <f>SUM(D85:D87)</f>
        <v>0</v>
      </c>
      <c r="E84" s="70" t="s">
        <v>33</v>
      </c>
      <c r="F84" s="70" t="s">
        <v>33</v>
      </c>
      <c r="G84" s="70" t="s">
        <v>33</v>
      </c>
      <c r="H84" s="70" t="s">
        <v>33</v>
      </c>
      <c r="I84" s="71">
        <f>SUM(I85:I87)</f>
        <v>0</v>
      </c>
      <c r="J84" s="71">
        <v>0</v>
      </c>
      <c r="K84" s="71">
        <v>0</v>
      </c>
      <c r="L84" s="70" t="s">
        <v>33</v>
      </c>
      <c r="M84" s="70" t="s">
        <v>33</v>
      </c>
    </row>
    <row r="85" spans="1:13" s="2" customFormat="1" ht="15" customHeight="1" thickTop="1" thickBot="1" x14ac:dyDescent="0.3">
      <c r="A85" s="26" t="s">
        <v>104</v>
      </c>
      <c r="B85" s="47">
        <v>4111</v>
      </c>
      <c r="C85" s="47">
        <v>650</v>
      </c>
      <c r="D85" s="72">
        <v>0</v>
      </c>
      <c r="E85" s="70" t="s">
        <v>33</v>
      </c>
      <c r="F85" s="70" t="s">
        <v>33</v>
      </c>
      <c r="G85" s="70" t="s">
        <v>33</v>
      </c>
      <c r="H85" s="70" t="s">
        <v>33</v>
      </c>
      <c r="I85" s="72">
        <v>0</v>
      </c>
      <c r="J85" s="72">
        <v>0</v>
      </c>
      <c r="K85" s="72">
        <v>0</v>
      </c>
      <c r="L85" s="70" t="s">
        <v>33</v>
      </c>
      <c r="M85" s="70" t="s">
        <v>33</v>
      </c>
    </row>
    <row r="86" spans="1:13" s="2" customFormat="1" ht="15" customHeight="1" thickTop="1" thickBot="1" x14ac:dyDescent="0.3">
      <c r="A86" s="26" t="s">
        <v>105</v>
      </c>
      <c r="B86" s="47">
        <v>4112</v>
      </c>
      <c r="C86" s="47">
        <v>660</v>
      </c>
      <c r="D86" s="72">
        <v>0</v>
      </c>
      <c r="E86" s="70" t="s">
        <v>33</v>
      </c>
      <c r="F86" s="70" t="s">
        <v>33</v>
      </c>
      <c r="G86" s="70" t="s">
        <v>33</v>
      </c>
      <c r="H86" s="70" t="s">
        <v>33</v>
      </c>
      <c r="I86" s="72">
        <v>0</v>
      </c>
      <c r="J86" s="72">
        <v>0</v>
      </c>
      <c r="K86" s="72">
        <v>0</v>
      </c>
      <c r="L86" s="70" t="s">
        <v>33</v>
      </c>
      <c r="M86" s="70" t="s">
        <v>33</v>
      </c>
    </row>
    <row r="87" spans="1:13" s="2" customFormat="1" ht="15" customHeight="1" thickTop="1" thickBot="1" x14ac:dyDescent="0.3">
      <c r="A87" s="26" t="s">
        <v>117</v>
      </c>
      <c r="B87" s="47">
        <v>4113</v>
      </c>
      <c r="C87" s="47">
        <v>670</v>
      </c>
      <c r="D87" s="72">
        <v>0</v>
      </c>
      <c r="E87" s="70" t="s">
        <v>33</v>
      </c>
      <c r="F87" s="70" t="s">
        <v>33</v>
      </c>
      <c r="G87" s="70" t="s">
        <v>33</v>
      </c>
      <c r="H87" s="70" t="s">
        <v>33</v>
      </c>
      <c r="I87" s="72">
        <v>0</v>
      </c>
      <c r="J87" s="72">
        <v>0</v>
      </c>
      <c r="K87" s="72">
        <v>0</v>
      </c>
      <c r="L87" s="70" t="s">
        <v>33</v>
      </c>
      <c r="M87" s="70" t="s">
        <v>33</v>
      </c>
    </row>
    <row r="88" spans="1:13" s="2" customFormat="1" ht="15" customHeight="1" thickTop="1" thickBot="1" x14ac:dyDescent="0.3">
      <c r="A88" s="14" t="s">
        <v>106</v>
      </c>
      <c r="B88" s="14">
        <v>4200</v>
      </c>
      <c r="C88" s="14">
        <v>680</v>
      </c>
      <c r="D88" s="69">
        <f>D89</f>
        <v>0</v>
      </c>
      <c r="E88" s="70" t="s">
        <v>33</v>
      </c>
      <c r="F88" s="70" t="s">
        <v>33</v>
      </c>
      <c r="G88" s="70" t="s">
        <v>33</v>
      </c>
      <c r="H88" s="70" t="s">
        <v>33</v>
      </c>
      <c r="I88" s="69">
        <f>I89</f>
        <v>0</v>
      </c>
      <c r="J88" s="69">
        <v>0</v>
      </c>
      <c r="K88" s="69">
        <v>0</v>
      </c>
      <c r="L88" s="70" t="s">
        <v>33</v>
      </c>
      <c r="M88" s="70" t="s">
        <v>33</v>
      </c>
    </row>
    <row r="89" spans="1:13" s="2" customFormat="1" ht="15" customHeight="1" thickTop="1" thickBot="1" x14ac:dyDescent="0.3">
      <c r="A89" s="23" t="s">
        <v>107</v>
      </c>
      <c r="B89" s="24">
        <v>4210</v>
      </c>
      <c r="C89" s="24">
        <v>690</v>
      </c>
      <c r="D89" s="71">
        <v>0</v>
      </c>
      <c r="E89" s="70" t="s">
        <v>33</v>
      </c>
      <c r="F89" s="70" t="s">
        <v>33</v>
      </c>
      <c r="G89" s="70" t="s">
        <v>33</v>
      </c>
      <c r="H89" s="70" t="s">
        <v>33</v>
      </c>
      <c r="I89" s="71">
        <v>0</v>
      </c>
      <c r="J89" s="71">
        <v>0</v>
      </c>
      <c r="K89" s="71">
        <v>0</v>
      </c>
      <c r="L89" s="70" t="s">
        <v>33</v>
      </c>
      <c r="M89" s="70" t="s">
        <v>33</v>
      </c>
    </row>
    <row r="90" spans="1:13" s="2" customFormat="1" ht="15" customHeight="1" thickTop="1" x14ac:dyDescent="0.25">
      <c r="A90" s="73"/>
      <c r="B90" s="74"/>
      <c r="C90" s="75"/>
      <c r="D90" s="76"/>
      <c r="E90" s="76"/>
      <c r="F90" s="76"/>
      <c r="G90" s="76"/>
      <c r="H90" s="76"/>
      <c r="I90" s="76"/>
      <c r="J90" s="76"/>
      <c r="K90" s="77"/>
      <c r="L90" s="76"/>
      <c r="M90" s="4"/>
    </row>
    <row r="91" spans="1:13" s="2" customFormat="1" ht="15" customHeight="1" x14ac:dyDescent="0.25">
      <c r="A91" s="45" t="s">
        <v>108</v>
      </c>
      <c r="B91" s="98"/>
      <c r="C91" s="98"/>
      <c r="D91" s="79"/>
      <c r="E91" s="99" t="s">
        <v>148</v>
      </c>
      <c r="F91" s="99"/>
      <c r="G91" s="99"/>
      <c r="H91" s="99"/>
      <c r="I91" s="79"/>
      <c r="J91" s="79"/>
      <c r="K91" s="79"/>
      <c r="L91" s="79"/>
      <c r="M91" s="79"/>
    </row>
    <row r="92" spans="1:13" s="2" customFormat="1" ht="15" customHeight="1" x14ac:dyDescent="0.25">
      <c r="A92" s="79"/>
      <c r="B92" s="88" t="s">
        <v>109</v>
      </c>
      <c r="C92" s="88"/>
      <c r="D92" s="79"/>
      <c r="E92" s="89" t="s">
        <v>110</v>
      </c>
      <c r="F92" s="89"/>
      <c r="G92" s="89"/>
      <c r="H92" s="4"/>
      <c r="I92" s="79"/>
      <c r="J92" s="79"/>
      <c r="K92" s="79"/>
      <c r="L92" s="79"/>
      <c r="M92" s="79"/>
    </row>
    <row r="93" spans="1:13" s="2" customFormat="1" ht="15" customHeight="1" x14ac:dyDescent="0.25">
      <c r="A93" s="45" t="s">
        <v>111</v>
      </c>
      <c r="B93" s="98"/>
      <c r="C93" s="98"/>
      <c r="D93" s="79"/>
      <c r="E93" s="99" t="s">
        <v>112</v>
      </c>
      <c r="F93" s="99"/>
      <c r="G93" s="99"/>
      <c r="H93" s="99"/>
      <c r="I93" s="79"/>
      <c r="J93" s="79"/>
      <c r="K93" s="79"/>
      <c r="L93" s="79"/>
      <c r="M93" s="79"/>
    </row>
    <row r="94" spans="1:13" s="2" customFormat="1" ht="15" customHeight="1" x14ac:dyDescent="0.25">
      <c r="A94" s="79"/>
      <c r="B94" s="88" t="s">
        <v>109</v>
      </c>
      <c r="C94" s="88"/>
      <c r="D94" s="79"/>
      <c r="E94" s="89" t="s">
        <v>110</v>
      </c>
      <c r="F94" s="89"/>
      <c r="G94" s="89"/>
      <c r="H94" s="4"/>
      <c r="I94" s="79"/>
      <c r="J94" s="79"/>
      <c r="K94" s="79"/>
      <c r="L94" s="79"/>
      <c r="M94" s="79"/>
    </row>
  </sheetData>
  <mergeCells count="37">
    <mergeCell ref="B91:C91"/>
    <mergeCell ref="E91:H91"/>
    <mergeCell ref="B9:I9"/>
    <mergeCell ref="L9:M9"/>
    <mergeCell ref="A10:C10"/>
    <mergeCell ref="E10:I10"/>
    <mergeCell ref="A11:C11"/>
    <mergeCell ref="E11:L11"/>
    <mergeCell ref="A4:L4"/>
    <mergeCell ref="A5:C5"/>
    <mergeCell ref="A6:L6"/>
    <mergeCell ref="B7:I7"/>
    <mergeCell ref="L7:M7"/>
    <mergeCell ref="B8:I8"/>
    <mergeCell ref="L8:M8"/>
    <mergeCell ref="A12:C12"/>
    <mergeCell ref="E12:L12"/>
    <mergeCell ref="A13:C13"/>
    <mergeCell ref="E13:L13"/>
    <mergeCell ref="A16:A18"/>
    <mergeCell ref="B16:B18"/>
    <mergeCell ref="C16:C18"/>
    <mergeCell ref="D16:D18"/>
    <mergeCell ref="E16:F17"/>
    <mergeCell ref="G16:G18"/>
    <mergeCell ref="H16:H18"/>
    <mergeCell ref="I16:J17"/>
    <mergeCell ref="K16:K18"/>
    <mergeCell ref="L16:M17"/>
    <mergeCell ref="H1:L2"/>
    <mergeCell ref="A3:L3"/>
    <mergeCell ref="B94:C94"/>
    <mergeCell ref="E94:G94"/>
    <mergeCell ref="B92:C92"/>
    <mergeCell ref="E92:G92"/>
    <mergeCell ref="B93:C93"/>
    <mergeCell ref="E93:H93"/>
  </mergeCells>
  <pageMargins left="0.39370078740157483" right="0.39370078740157483" top="0.19685039370078741" bottom="0.19685039370078741" header="0.51181102362204722" footer="0.51181102362204722"/>
  <pageSetup paperSize="9"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89"/>
  <sheetViews>
    <sheetView tabSelected="1" zoomScale="90" zoomScaleNormal="90" workbookViewId="0">
      <selection activeCell="A11" sqref="A11:D11"/>
    </sheetView>
  </sheetViews>
  <sheetFormatPr defaultRowHeight="15.75" x14ac:dyDescent="0.25"/>
  <cols>
    <col min="1" max="1" width="71.28515625" style="43" customWidth="1"/>
    <col min="2" max="2" width="11.7109375" style="43" customWidth="1"/>
    <col min="3" max="3" width="8.7109375" style="43" customWidth="1"/>
    <col min="4" max="4" width="15.28515625" style="43" customWidth="1"/>
    <col min="5" max="5" width="14" style="43" customWidth="1"/>
    <col min="6" max="6" width="12" style="43" customWidth="1"/>
    <col min="7" max="7" width="14.28515625" style="43" customWidth="1"/>
    <col min="8" max="8" width="11.7109375" style="43" customWidth="1"/>
    <col min="9" max="9" width="17.42578125" style="43" customWidth="1"/>
    <col min="10" max="10" width="13.42578125" style="43" customWidth="1"/>
    <col min="11" max="11" width="12.7109375" style="43" customWidth="1"/>
    <col min="12" max="12" width="22.85546875" style="43" customWidth="1"/>
    <col min="13" max="15" width="9.140625" style="43"/>
    <col min="16" max="16" width="12.85546875" style="43" customWidth="1"/>
    <col min="17" max="17" width="11" style="43" bestFit="1" customWidth="1"/>
    <col min="18" max="18" width="14.140625" style="1" customWidth="1"/>
    <col min="19" max="23" width="9.140625" style="1"/>
  </cols>
  <sheetData>
    <row r="1" spans="1:17" s="1" customFormat="1" ht="19.5" customHeight="1" x14ac:dyDescent="0.25">
      <c r="A1" s="4"/>
      <c r="B1" s="4"/>
      <c r="C1" s="4"/>
      <c r="D1" s="4"/>
      <c r="E1" s="4"/>
      <c r="F1" s="4"/>
      <c r="G1" s="4"/>
      <c r="H1" s="4"/>
      <c r="I1" s="83" t="s">
        <v>136</v>
      </c>
      <c r="J1" s="83"/>
      <c r="K1" s="83"/>
      <c r="L1" s="83"/>
      <c r="M1" s="83"/>
      <c r="N1" s="83"/>
      <c r="O1" s="83"/>
      <c r="P1" s="83"/>
      <c r="Q1" s="83"/>
    </row>
    <row r="2" spans="1:17" s="1" customFormat="1" ht="32.25" customHeight="1" x14ac:dyDescent="0.25">
      <c r="A2" s="4"/>
      <c r="B2" s="4"/>
      <c r="C2" s="4"/>
      <c r="D2" s="4"/>
      <c r="E2" s="4"/>
      <c r="F2" s="4"/>
      <c r="G2" s="4"/>
      <c r="H2" s="4"/>
      <c r="I2" s="83"/>
      <c r="J2" s="83"/>
      <c r="K2" s="83"/>
      <c r="L2" s="83"/>
      <c r="M2" s="83"/>
      <c r="N2" s="83"/>
      <c r="O2" s="83"/>
      <c r="P2" s="83"/>
      <c r="Q2" s="83"/>
    </row>
    <row r="3" spans="1:17" s="1" customFormat="1" ht="22.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1" customFormat="1" x14ac:dyDescent="0.25">
      <c r="A4" s="115" t="s">
        <v>139</v>
      </c>
      <c r="B4" s="115"/>
      <c r="C4" s="115"/>
      <c r="D4" s="115"/>
      <c r="E4" s="115"/>
      <c r="F4" s="115"/>
      <c r="G4" s="115"/>
      <c r="H4" s="115"/>
      <c r="I4" s="115"/>
      <c r="J4" s="5"/>
      <c r="K4" s="6"/>
      <c r="L4" s="6"/>
      <c r="M4" s="7" t="str">
        <f>IF('[1]Ф 4.1 0611010'!$F$7=1,'[1]Ф 4.1 0611010'!D1930,"")</f>
        <v/>
      </c>
      <c r="N4" s="7"/>
      <c r="O4" s="7"/>
      <c r="P4" s="7"/>
      <c r="Q4" s="7"/>
    </row>
    <row r="5" spans="1:17" s="1" customFormat="1" x14ac:dyDescent="0.25">
      <c r="A5" s="84" t="s">
        <v>151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1" customFormat="1" ht="15" customHeight="1" x14ac:dyDescent="0.25">
      <c r="A6" s="50" t="s">
        <v>5</v>
      </c>
      <c r="B6" s="86" t="s">
        <v>146</v>
      </c>
      <c r="C6" s="86"/>
      <c r="D6" s="86"/>
      <c r="E6" s="86"/>
      <c r="F6" s="86"/>
      <c r="G6" s="86"/>
      <c r="H6" s="86"/>
      <c r="I6" s="86"/>
      <c r="J6" s="86"/>
      <c r="K6" s="86"/>
      <c r="L6" s="113" t="s">
        <v>6</v>
      </c>
      <c r="M6" s="113"/>
      <c r="N6" s="61"/>
      <c r="O6" s="4"/>
      <c r="P6" s="114">
        <v>25675242</v>
      </c>
      <c r="Q6" s="114"/>
    </row>
    <row r="7" spans="1:17" s="1" customFormat="1" ht="15" customHeight="1" x14ac:dyDescent="0.25">
      <c r="A7" s="8" t="s">
        <v>7</v>
      </c>
      <c r="B7" s="96" t="s">
        <v>140</v>
      </c>
      <c r="C7" s="96"/>
      <c r="D7" s="96"/>
      <c r="E7" s="96"/>
      <c r="F7" s="96"/>
      <c r="G7" s="96"/>
      <c r="H7" s="96"/>
      <c r="I7" s="96"/>
      <c r="J7" s="96"/>
      <c r="K7" s="96"/>
      <c r="L7" s="113" t="s">
        <v>9</v>
      </c>
      <c r="M7" s="113"/>
      <c r="N7" s="9"/>
      <c r="O7" s="4"/>
      <c r="P7" s="111">
        <v>561010000</v>
      </c>
      <c r="Q7" s="111"/>
    </row>
    <row r="8" spans="1:17" s="1" customFormat="1" ht="15" customHeight="1" x14ac:dyDescent="0.25">
      <c r="A8" s="8" t="s">
        <v>10</v>
      </c>
      <c r="B8" s="96" t="s">
        <v>11</v>
      </c>
      <c r="C8" s="96"/>
      <c r="D8" s="96"/>
      <c r="E8" s="96"/>
      <c r="F8" s="96"/>
      <c r="G8" s="96"/>
      <c r="H8" s="96"/>
      <c r="I8" s="96"/>
      <c r="J8" s="96"/>
      <c r="K8" s="96"/>
      <c r="L8" s="99" t="s">
        <v>12</v>
      </c>
      <c r="M8" s="99"/>
      <c r="N8" s="9"/>
      <c r="O8" s="4"/>
      <c r="P8" s="111">
        <v>420</v>
      </c>
      <c r="Q8" s="111"/>
    </row>
    <row r="9" spans="1:17" s="1" customFormat="1" ht="15" customHeight="1" x14ac:dyDescent="0.25">
      <c r="A9" s="93" t="s">
        <v>116</v>
      </c>
      <c r="B9" s="93"/>
      <c r="C9" s="93"/>
      <c r="D9" s="93"/>
      <c r="E9" s="112">
        <v>350</v>
      </c>
      <c r="F9" s="112"/>
      <c r="G9" s="108" t="s">
        <v>14</v>
      </c>
      <c r="H9" s="108"/>
      <c r="I9" s="108"/>
      <c r="J9" s="108"/>
      <c r="K9" s="108"/>
      <c r="L9" s="108"/>
      <c r="M9" s="108"/>
      <c r="N9" s="108"/>
      <c r="O9" s="10"/>
      <c r="P9" s="10"/>
      <c r="Q9" s="10"/>
    </row>
    <row r="10" spans="1:17" s="1" customFormat="1" ht="15" customHeight="1" x14ac:dyDescent="0.25">
      <c r="A10" s="93" t="s">
        <v>15</v>
      </c>
      <c r="B10" s="93"/>
      <c r="C10" s="93"/>
      <c r="D10" s="93"/>
      <c r="E10" s="107"/>
      <c r="F10" s="107"/>
      <c r="G10" s="109" t="str">
        <f>IF(E10&gt;0,VLOOKUP(E10,'[1]Ф 4.1 0611010'!B$1:C$65536,2,FALSE),"")</f>
        <v/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7" s="1" customFormat="1" ht="15.75" customHeight="1" x14ac:dyDescent="0.25">
      <c r="A11" s="93" t="s">
        <v>17</v>
      </c>
      <c r="B11" s="93"/>
      <c r="C11" s="93"/>
      <c r="D11" s="93"/>
      <c r="E11" s="110" t="s">
        <v>147</v>
      </c>
      <c r="F11" s="110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7" s="1" customFormat="1" ht="59.25" customHeight="1" x14ac:dyDescent="0.25">
      <c r="A12" s="93" t="s">
        <v>18</v>
      </c>
      <c r="B12" s="93"/>
      <c r="C12" s="93"/>
      <c r="D12" s="93"/>
      <c r="E12" s="107" t="s">
        <v>114</v>
      </c>
      <c r="F12" s="107"/>
      <c r="G12" s="108" t="s">
        <v>115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</row>
    <row r="13" spans="1:17" s="1" customFormat="1" ht="16.5" customHeight="1" x14ac:dyDescent="0.25">
      <c r="A13" s="11" t="s">
        <v>150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s="1" customFormat="1" ht="16.5" thickBot="1" x14ac:dyDescent="0.3">
      <c r="A14" s="12" t="s">
        <v>19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1" customFormat="1" ht="59.25" customHeight="1" thickTop="1" thickBot="1" x14ac:dyDescent="0.3">
      <c r="A15" s="106" t="s">
        <v>20</v>
      </c>
      <c r="B15" s="106" t="s">
        <v>118</v>
      </c>
      <c r="C15" s="106" t="s">
        <v>22</v>
      </c>
      <c r="D15" s="106" t="s">
        <v>119</v>
      </c>
      <c r="E15" s="106" t="s">
        <v>24</v>
      </c>
      <c r="F15" s="106"/>
      <c r="G15" s="106" t="s">
        <v>25</v>
      </c>
      <c r="H15" s="106" t="s">
        <v>120</v>
      </c>
      <c r="I15" s="106" t="s">
        <v>121</v>
      </c>
      <c r="J15" s="106" t="s">
        <v>27</v>
      </c>
      <c r="K15" s="106"/>
      <c r="L15" s="106"/>
      <c r="M15" s="106"/>
      <c r="N15" s="106" t="s">
        <v>28</v>
      </c>
      <c r="O15" s="106"/>
      <c r="P15" s="106" t="s">
        <v>29</v>
      </c>
      <c r="Q15" s="106"/>
    </row>
    <row r="16" spans="1:17" s="1" customFormat="1" ht="17.25" customHeight="1" thickTop="1" thickBot="1" x14ac:dyDescent="0.3">
      <c r="A16" s="106"/>
      <c r="B16" s="106"/>
      <c r="C16" s="106"/>
      <c r="D16" s="106"/>
      <c r="E16" s="106" t="s">
        <v>30</v>
      </c>
      <c r="F16" s="106" t="s">
        <v>31</v>
      </c>
      <c r="G16" s="106"/>
      <c r="H16" s="106"/>
      <c r="I16" s="106"/>
      <c r="J16" s="106" t="s">
        <v>30</v>
      </c>
      <c r="K16" s="106" t="s">
        <v>122</v>
      </c>
      <c r="L16" s="106"/>
      <c r="M16" s="106"/>
      <c r="N16" s="106" t="s">
        <v>30</v>
      </c>
      <c r="O16" s="106" t="s">
        <v>123</v>
      </c>
      <c r="P16" s="106"/>
      <c r="Q16" s="106"/>
    </row>
    <row r="17" spans="1:17" s="1" customFormat="1" ht="51.75" customHeight="1" thickTop="1" thickBot="1" x14ac:dyDescent="0.3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 t="s">
        <v>124</v>
      </c>
      <c r="L17" s="106" t="s">
        <v>125</v>
      </c>
      <c r="M17" s="106"/>
      <c r="N17" s="106"/>
      <c r="O17" s="106"/>
      <c r="P17" s="106" t="s">
        <v>30</v>
      </c>
      <c r="Q17" s="106" t="s">
        <v>126</v>
      </c>
    </row>
    <row r="18" spans="1:17" s="1" customFormat="1" ht="143.25" thickTop="1" thickBot="1" x14ac:dyDescent="0.3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51" t="s">
        <v>30</v>
      </c>
      <c r="M18" s="51" t="s">
        <v>127</v>
      </c>
      <c r="N18" s="106"/>
      <c r="O18" s="106"/>
      <c r="P18" s="106"/>
      <c r="Q18" s="106"/>
    </row>
    <row r="19" spans="1:17" s="1" customFormat="1" ht="17.25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11</v>
      </c>
      <c r="L19" s="13">
        <v>12</v>
      </c>
      <c r="M19" s="13">
        <v>13</v>
      </c>
      <c r="N19" s="13">
        <v>15</v>
      </c>
      <c r="O19" s="13">
        <v>16</v>
      </c>
      <c r="P19" s="13">
        <v>14</v>
      </c>
      <c r="Q19" s="13">
        <v>15</v>
      </c>
    </row>
    <row r="20" spans="1:17" s="1" customFormat="1" ht="17.25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886700</v>
      </c>
      <c r="E20" s="17">
        <v>214699.51999999999</v>
      </c>
      <c r="F20" s="17">
        <v>0</v>
      </c>
      <c r="G20" s="17">
        <v>0</v>
      </c>
      <c r="H20" s="17">
        <v>0</v>
      </c>
      <c r="I20" s="16">
        <f>SUM(I21:I24)</f>
        <v>727470.9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3">
        <f>E20-G20+H20+I20-J26</f>
        <v>55489.430000000051</v>
      </c>
      <c r="Q20" s="17">
        <v>0</v>
      </c>
    </row>
    <row r="21" spans="1:17" s="1" customFormat="1" ht="33" thickTop="1" thickBot="1" x14ac:dyDescent="0.3">
      <c r="A21" s="19" t="s">
        <v>128</v>
      </c>
      <c r="B21" s="14" t="s">
        <v>33</v>
      </c>
      <c r="C21" s="15" t="s">
        <v>36</v>
      </c>
      <c r="D21" s="17">
        <f>D26</f>
        <v>886700</v>
      </c>
      <c r="E21" s="18" t="s">
        <v>33</v>
      </c>
      <c r="F21" s="18" t="s">
        <v>33</v>
      </c>
      <c r="G21" s="18" t="s">
        <v>33</v>
      </c>
      <c r="H21" s="18" t="s">
        <v>33</v>
      </c>
      <c r="I21" s="17">
        <f>728828.9-1358</f>
        <v>727470.9</v>
      </c>
      <c r="J21" s="18" t="s">
        <v>33</v>
      </c>
      <c r="K21" s="18" t="s">
        <v>33</v>
      </c>
      <c r="L21" s="18" t="s">
        <v>33</v>
      </c>
      <c r="M21" s="18" t="s">
        <v>33</v>
      </c>
      <c r="N21" s="18" t="s">
        <v>33</v>
      </c>
      <c r="O21" s="18" t="s">
        <v>33</v>
      </c>
      <c r="P21" s="18" t="s">
        <v>33</v>
      </c>
      <c r="Q21" s="18" t="s">
        <v>33</v>
      </c>
    </row>
    <row r="22" spans="1:17" s="1" customFormat="1" ht="17.25" thickTop="1" thickBot="1" x14ac:dyDescent="0.3">
      <c r="A22" s="20" t="s">
        <v>129</v>
      </c>
      <c r="B22" s="14" t="s">
        <v>33</v>
      </c>
      <c r="C22" s="15" t="s">
        <v>38</v>
      </c>
      <c r="D22" s="17">
        <v>0</v>
      </c>
      <c r="E22" s="18" t="s">
        <v>33</v>
      </c>
      <c r="F22" s="18" t="s">
        <v>33</v>
      </c>
      <c r="G22" s="18" t="s">
        <v>33</v>
      </c>
      <c r="H22" s="18" t="s">
        <v>33</v>
      </c>
      <c r="I22" s="17">
        <v>0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</row>
    <row r="23" spans="1:17" s="1" customFormat="1" ht="17.25" thickTop="1" thickBot="1" x14ac:dyDescent="0.3">
      <c r="A23" s="19" t="s">
        <v>130</v>
      </c>
      <c r="B23" s="14" t="s">
        <v>33</v>
      </c>
      <c r="C23" s="15" t="s">
        <v>40</v>
      </c>
      <c r="D23" s="17">
        <v>0</v>
      </c>
      <c r="E23" s="18" t="s">
        <v>33</v>
      </c>
      <c r="F23" s="18" t="s">
        <v>33</v>
      </c>
      <c r="G23" s="18" t="s">
        <v>33</v>
      </c>
      <c r="H23" s="18" t="s">
        <v>33</v>
      </c>
      <c r="I23" s="17">
        <v>0</v>
      </c>
      <c r="J23" s="18" t="s">
        <v>33</v>
      </c>
      <c r="K23" s="18" t="s">
        <v>33</v>
      </c>
      <c r="L23" s="18" t="s">
        <v>33</v>
      </c>
      <c r="M23" s="18" t="s">
        <v>33</v>
      </c>
      <c r="N23" s="18" t="s">
        <v>33</v>
      </c>
      <c r="O23" s="18" t="s">
        <v>33</v>
      </c>
      <c r="P23" s="18" t="s">
        <v>33</v>
      </c>
      <c r="Q23" s="18" t="s">
        <v>33</v>
      </c>
    </row>
    <row r="24" spans="1:17" s="1" customFormat="1" ht="17.25" thickTop="1" thickBot="1" x14ac:dyDescent="0.3">
      <c r="A24" s="19" t="s">
        <v>131</v>
      </c>
      <c r="B24" s="14" t="s">
        <v>33</v>
      </c>
      <c r="C24" s="15" t="s">
        <v>42</v>
      </c>
      <c r="D24" s="17">
        <v>0</v>
      </c>
      <c r="E24" s="18" t="s">
        <v>33</v>
      </c>
      <c r="F24" s="18" t="s">
        <v>33</v>
      </c>
      <c r="G24" s="18" t="s">
        <v>33</v>
      </c>
      <c r="H24" s="18" t="s">
        <v>33</v>
      </c>
      <c r="I24" s="17"/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</row>
    <row r="25" spans="1:17" s="1" customFormat="1" ht="17.25" thickTop="1" thickBot="1" x14ac:dyDescent="0.3">
      <c r="A25" s="19" t="s">
        <v>43</v>
      </c>
      <c r="B25" s="14" t="s">
        <v>33</v>
      </c>
      <c r="C25" s="15" t="s">
        <v>44</v>
      </c>
      <c r="D25" s="17">
        <v>0</v>
      </c>
      <c r="E25" s="18" t="s">
        <v>33</v>
      </c>
      <c r="F25" s="18" t="s">
        <v>33</v>
      </c>
      <c r="G25" s="18" t="s">
        <v>33</v>
      </c>
      <c r="H25" s="18" t="s">
        <v>33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  <c r="N25" s="18" t="s">
        <v>33</v>
      </c>
      <c r="O25" s="18" t="s">
        <v>33</v>
      </c>
      <c r="P25" s="18" t="s">
        <v>33</v>
      </c>
      <c r="Q25" s="18" t="s">
        <v>33</v>
      </c>
    </row>
    <row r="26" spans="1:17" s="1" customFormat="1" ht="17.25" thickTop="1" thickBot="1" x14ac:dyDescent="0.3">
      <c r="A26" s="13" t="s">
        <v>138</v>
      </c>
      <c r="B26" s="13" t="s">
        <v>33</v>
      </c>
      <c r="C26" s="15" t="s">
        <v>45</v>
      </c>
      <c r="D26" s="16">
        <f>D28+D63</f>
        <v>886700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6">
        <f t="shared" ref="J26:O26" si="0">J28+J63</f>
        <v>886680.99</v>
      </c>
      <c r="K26" s="16">
        <f t="shared" si="0"/>
        <v>0</v>
      </c>
      <c r="L26" s="16">
        <f t="shared" si="0"/>
        <v>0</v>
      </c>
      <c r="M26" s="16">
        <f t="shared" si="0"/>
        <v>0</v>
      </c>
      <c r="N26" s="16">
        <f t="shared" si="0"/>
        <v>0</v>
      </c>
      <c r="O26" s="16">
        <f t="shared" si="0"/>
        <v>0</v>
      </c>
      <c r="P26" s="18" t="s">
        <v>33</v>
      </c>
      <c r="Q26" s="18" t="s">
        <v>33</v>
      </c>
    </row>
    <row r="27" spans="1:17" s="1" customFormat="1" ht="17.25" thickTop="1" thickBot="1" x14ac:dyDescent="0.3">
      <c r="A27" s="21" t="s">
        <v>46</v>
      </c>
      <c r="B27" s="14"/>
      <c r="C27" s="15"/>
      <c r="D27" s="16"/>
      <c r="E27" s="16"/>
      <c r="F27" s="18"/>
      <c r="G27" s="18"/>
      <c r="H27" s="18"/>
      <c r="I27" s="18"/>
      <c r="J27" s="16"/>
      <c r="K27" s="16"/>
      <c r="L27" s="16"/>
      <c r="M27" s="16"/>
      <c r="N27" s="16"/>
      <c r="O27" s="16"/>
      <c r="P27" s="18"/>
      <c r="Q27" s="18"/>
    </row>
    <row r="28" spans="1:17" s="1" customFormat="1" ht="17.25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886700</v>
      </c>
      <c r="E28" s="18" t="s">
        <v>33</v>
      </c>
      <c r="F28" s="18" t="s">
        <v>33</v>
      </c>
      <c r="G28" s="18" t="s">
        <v>33</v>
      </c>
      <c r="H28" s="18" t="s">
        <v>33</v>
      </c>
      <c r="I28" s="18" t="s">
        <v>33</v>
      </c>
      <c r="J28" s="16">
        <f t="shared" ref="J28:O28" si="1">J29+J34+J51+J54+J58+J62</f>
        <v>886680.99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6">
        <f t="shared" si="1"/>
        <v>0</v>
      </c>
      <c r="O28" s="16">
        <f t="shared" si="1"/>
        <v>0</v>
      </c>
      <c r="P28" s="18" t="s">
        <v>33</v>
      </c>
      <c r="Q28" s="18" t="s">
        <v>33</v>
      </c>
    </row>
    <row r="29" spans="1:17" s="1" customFormat="1" ht="17.25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8" t="s">
        <v>33</v>
      </c>
      <c r="J29" s="16">
        <f t="shared" ref="J29:O29" si="2">J30+J33</f>
        <v>0</v>
      </c>
      <c r="K29" s="16">
        <f t="shared" si="2"/>
        <v>0</v>
      </c>
      <c r="L29" s="16">
        <f t="shared" si="2"/>
        <v>0</v>
      </c>
      <c r="M29" s="16">
        <f t="shared" si="2"/>
        <v>0</v>
      </c>
      <c r="N29" s="16">
        <f t="shared" si="2"/>
        <v>0</v>
      </c>
      <c r="O29" s="16">
        <f t="shared" si="2"/>
        <v>0</v>
      </c>
      <c r="P29" s="18" t="s">
        <v>33</v>
      </c>
      <c r="Q29" s="18" t="s">
        <v>33</v>
      </c>
    </row>
    <row r="30" spans="1:17" s="1" customFormat="1" ht="17.25" thickTop="1" thickBot="1" x14ac:dyDescent="0.3">
      <c r="A30" s="23" t="s">
        <v>51</v>
      </c>
      <c r="B30" s="24">
        <v>2110</v>
      </c>
      <c r="C30" s="24">
        <v>100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25">
        <f t="shared" ref="J30:O30" si="3">SUM(J31:J32)</f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25">
        <f t="shared" si="3"/>
        <v>0</v>
      </c>
      <c r="P30" s="18" t="s">
        <v>33</v>
      </c>
      <c r="Q30" s="18" t="s">
        <v>33</v>
      </c>
    </row>
    <row r="31" spans="1:17" s="1" customFormat="1" ht="17.25" thickTop="1" thickBot="1" x14ac:dyDescent="0.3">
      <c r="A31" s="26" t="s">
        <v>53</v>
      </c>
      <c r="B31" s="51">
        <v>2111</v>
      </c>
      <c r="C31" s="51">
        <v>110</v>
      </c>
      <c r="D31" s="27"/>
      <c r="E31" s="18" t="s">
        <v>33</v>
      </c>
      <c r="F31" s="18" t="s">
        <v>33</v>
      </c>
      <c r="G31" s="18" t="s">
        <v>33</v>
      </c>
      <c r="H31" s="18" t="s">
        <v>33</v>
      </c>
      <c r="I31" s="18" t="s">
        <v>33</v>
      </c>
      <c r="J31" s="27"/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8" t="s">
        <v>33</v>
      </c>
      <c r="Q31" s="18" t="s">
        <v>33</v>
      </c>
    </row>
    <row r="32" spans="1:17" s="1" customFormat="1" ht="17.25" thickTop="1" thickBot="1" x14ac:dyDescent="0.3">
      <c r="A32" s="26" t="s">
        <v>54</v>
      </c>
      <c r="B32" s="51">
        <v>2112</v>
      </c>
      <c r="C32" s="51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18" t="s">
        <v>33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18" t="s">
        <v>33</v>
      </c>
      <c r="Q32" s="18" t="s">
        <v>33</v>
      </c>
    </row>
    <row r="33" spans="1:17" s="1" customFormat="1" ht="17.25" thickTop="1" thickBot="1" x14ac:dyDescent="0.3">
      <c r="A33" s="29" t="s">
        <v>55</v>
      </c>
      <c r="B33" s="24">
        <v>2120</v>
      </c>
      <c r="C33" s="24">
        <v>130</v>
      </c>
      <c r="D33" s="30"/>
      <c r="E33" s="18" t="s">
        <v>33</v>
      </c>
      <c r="F33" s="18" t="s">
        <v>33</v>
      </c>
      <c r="G33" s="18" t="s">
        <v>33</v>
      </c>
      <c r="H33" s="18" t="s">
        <v>33</v>
      </c>
      <c r="I33" s="18" t="s">
        <v>33</v>
      </c>
      <c r="J33" s="30"/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18" t="s">
        <v>33</v>
      </c>
      <c r="Q33" s="18" t="s">
        <v>33</v>
      </c>
    </row>
    <row r="34" spans="1:17" s="1" customFormat="1" ht="17.25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886700</v>
      </c>
      <c r="E34" s="18" t="s">
        <v>33</v>
      </c>
      <c r="F34" s="18" t="s">
        <v>33</v>
      </c>
      <c r="G34" s="18" t="s">
        <v>33</v>
      </c>
      <c r="H34" s="18" t="s">
        <v>33</v>
      </c>
      <c r="I34" s="18" t="s">
        <v>33</v>
      </c>
      <c r="J34" s="16">
        <f t="shared" ref="J34:O34" si="4">SUM(J35:J41)+J48</f>
        <v>886680.99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8" t="s">
        <v>33</v>
      </c>
      <c r="Q34" s="18" t="s">
        <v>33</v>
      </c>
    </row>
    <row r="35" spans="1:17" s="1" customFormat="1" ht="17.25" thickTop="1" thickBot="1" x14ac:dyDescent="0.3">
      <c r="A35" s="23" t="s">
        <v>57</v>
      </c>
      <c r="B35" s="24">
        <v>2210</v>
      </c>
      <c r="C35" s="24">
        <v>150</v>
      </c>
      <c r="D35" s="30"/>
      <c r="E35" s="18" t="s">
        <v>33</v>
      </c>
      <c r="F35" s="18" t="s">
        <v>33</v>
      </c>
      <c r="G35" s="18" t="s">
        <v>33</v>
      </c>
      <c r="H35" s="18" t="s">
        <v>33</v>
      </c>
      <c r="I35" s="18" t="s">
        <v>33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18" t="s">
        <v>33</v>
      </c>
      <c r="Q35" s="18" t="s">
        <v>33</v>
      </c>
    </row>
    <row r="36" spans="1:17" s="1" customFormat="1" ht="17.25" thickTop="1" thickBot="1" x14ac:dyDescent="0.3">
      <c r="A36" s="23" t="s">
        <v>58</v>
      </c>
      <c r="B36" s="24">
        <v>2220</v>
      </c>
      <c r="C36" s="24">
        <v>160</v>
      </c>
      <c r="D36" s="30">
        <v>0</v>
      </c>
      <c r="E36" s="18" t="s">
        <v>33</v>
      </c>
      <c r="F36" s="18" t="s">
        <v>33</v>
      </c>
      <c r="G36" s="18" t="s">
        <v>33</v>
      </c>
      <c r="H36" s="18" t="s">
        <v>33</v>
      </c>
      <c r="I36" s="18" t="s">
        <v>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18" t="s">
        <v>33</v>
      </c>
      <c r="Q36" s="18" t="s">
        <v>33</v>
      </c>
    </row>
    <row r="37" spans="1:17" s="1" customFormat="1" ht="17.25" thickTop="1" thickBot="1" x14ac:dyDescent="0.3">
      <c r="A37" s="23" t="s">
        <v>59</v>
      </c>
      <c r="B37" s="24">
        <v>2230</v>
      </c>
      <c r="C37" s="24">
        <v>170</v>
      </c>
      <c r="D37" s="82">
        <v>886700</v>
      </c>
      <c r="E37" s="18" t="s">
        <v>33</v>
      </c>
      <c r="F37" s="18" t="s">
        <v>33</v>
      </c>
      <c r="G37" s="18" t="s">
        <v>33</v>
      </c>
      <c r="H37" s="18" t="s">
        <v>33</v>
      </c>
      <c r="I37" s="18" t="s">
        <v>33</v>
      </c>
      <c r="J37" s="30">
        <v>886680.99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18" t="s">
        <v>33</v>
      </c>
      <c r="Q37" s="18" t="s">
        <v>33</v>
      </c>
    </row>
    <row r="38" spans="1:17" s="1" customFormat="1" ht="17.25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18" t="s">
        <v>33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8" t="s">
        <v>33</v>
      </c>
      <c r="Q38" s="18" t="s">
        <v>33</v>
      </c>
    </row>
    <row r="39" spans="1:17" s="1" customFormat="1" ht="17.25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18" t="s">
        <v>33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 t="s">
        <v>33</v>
      </c>
      <c r="Q39" s="18" t="s">
        <v>33</v>
      </c>
    </row>
    <row r="40" spans="1:17" s="1" customFormat="1" ht="17.25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18" t="s">
        <v>33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18" t="s">
        <v>33</v>
      </c>
      <c r="Q40" s="18" t="s">
        <v>33</v>
      </c>
    </row>
    <row r="41" spans="1:17" s="1" customFormat="1" ht="17.25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18" t="s">
        <v>33</v>
      </c>
      <c r="J41" s="25">
        <f t="shared" ref="J41:O41" si="5">SUM(J42:J47)</f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18" t="s">
        <v>33</v>
      </c>
      <c r="Q41" s="18" t="s">
        <v>33</v>
      </c>
    </row>
    <row r="42" spans="1:17" s="1" customFormat="1" ht="17.25" thickTop="1" thickBot="1" x14ac:dyDescent="0.3">
      <c r="A42" s="26" t="s">
        <v>64</v>
      </c>
      <c r="B42" s="51">
        <v>2271</v>
      </c>
      <c r="C42" s="51">
        <v>220</v>
      </c>
      <c r="D42" s="27"/>
      <c r="E42" s="18" t="s">
        <v>33</v>
      </c>
      <c r="F42" s="18" t="s">
        <v>33</v>
      </c>
      <c r="G42" s="18" t="s">
        <v>33</v>
      </c>
      <c r="H42" s="18" t="s">
        <v>33</v>
      </c>
      <c r="I42" s="18" t="s">
        <v>33</v>
      </c>
      <c r="J42" s="27"/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18" t="s">
        <v>33</v>
      </c>
      <c r="Q42" s="18" t="s">
        <v>33</v>
      </c>
    </row>
    <row r="43" spans="1:17" s="1" customFormat="1" ht="17.25" thickTop="1" thickBot="1" x14ac:dyDescent="0.3">
      <c r="A43" s="26" t="s">
        <v>65</v>
      </c>
      <c r="B43" s="51">
        <v>2272</v>
      </c>
      <c r="C43" s="24">
        <v>230</v>
      </c>
      <c r="D43" s="30"/>
      <c r="E43" s="18" t="s">
        <v>33</v>
      </c>
      <c r="F43" s="18" t="s">
        <v>33</v>
      </c>
      <c r="G43" s="18" t="s">
        <v>33</v>
      </c>
      <c r="H43" s="18" t="s">
        <v>33</v>
      </c>
      <c r="I43" s="18" t="s">
        <v>33</v>
      </c>
      <c r="J43" s="30"/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18" t="s">
        <v>33</v>
      </c>
      <c r="Q43" s="18" t="s">
        <v>33</v>
      </c>
    </row>
    <row r="44" spans="1:17" s="1" customFormat="1" ht="17.25" thickTop="1" thickBot="1" x14ac:dyDescent="0.3">
      <c r="A44" s="26" t="s">
        <v>66</v>
      </c>
      <c r="B44" s="51">
        <v>2273</v>
      </c>
      <c r="C44" s="51">
        <v>240</v>
      </c>
      <c r="D44" s="30"/>
      <c r="E44" s="18" t="s">
        <v>33</v>
      </c>
      <c r="F44" s="18" t="s">
        <v>33</v>
      </c>
      <c r="G44" s="18" t="s">
        <v>33</v>
      </c>
      <c r="H44" s="18" t="s">
        <v>33</v>
      </c>
      <c r="I44" s="18" t="s">
        <v>33</v>
      </c>
      <c r="J44" s="30"/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18" t="s">
        <v>33</v>
      </c>
      <c r="Q44" s="18" t="s">
        <v>33</v>
      </c>
    </row>
    <row r="45" spans="1:17" s="1" customFormat="1" ht="17.25" thickTop="1" thickBot="1" x14ac:dyDescent="0.3">
      <c r="A45" s="26" t="s">
        <v>67</v>
      </c>
      <c r="B45" s="51">
        <v>2274</v>
      </c>
      <c r="C45" s="24">
        <v>250</v>
      </c>
      <c r="D45" s="30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18" t="s">
        <v>33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18" t="s">
        <v>33</v>
      </c>
      <c r="Q45" s="18" t="s">
        <v>33</v>
      </c>
    </row>
    <row r="46" spans="1:17" s="1" customFormat="1" ht="17.25" thickTop="1" thickBot="1" x14ac:dyDescent="0.3">
      <c r="A46" s="26" t="s">
        <v>68</v>
      </c>
      <c r="B46" s="51">
        <v>2275</v>
      </c>
      <c r="C46" s="51">
        <v>260</v>
      </c>
      <c r="D46" s="27"/>
      <c r="E46" s="18" t="s">
        <v>33</v>
      </c>
      <c r="F46" s="18" t="s">
        <v>33</v>
      </c>
      <c r="G46" s="18" t="s">
        <v>33</v>
      </c>
      <c r="H46" s="18" t="s">
        <v>33</v>
      </c>
      <c r="I46" s="18" t="s">
        <v>33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18" t="s">
        <v>33</v>
      </c>
      <c r="Q46" s="18" t="s">
        <v>33</v>
      </c>
    </row>
    <row r="47" spans="1:17" s="1" customFormat="1" ht="17.25" thickTop="1" thickBot="1" x14ac:dyDescent="0.3">
      <c r="A47" s="26" t="s">
        <v>132</v>
      </c>
      <c r="B47" s="51">
        <v>2276</v>
      </c>
      <c r="C47" s="51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18" t="s">
        <v>33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8" t="s">
        <v>33</v>
      </c>
      <c r="Q47" s="18" t="s">
        <v>33</v>
      </c>
    </row>
    <row r="48" spans="1:17" s="1" customFormat="1" ht="33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18" t="s">
        <v>33</v>
      </c>
      <c r="J48" s="25">
        <f t="shared" ref="J48:O48" si="6">SUM(J49:J50)</f>
        <v>0</v>
      </c>
      <c r="K48" s="25">
        <f t="shared" si="6"/>
        <v>0</v>
      </c>
      <c r="L48" s="25">
        <f t="shared" si="6"/>
        <v>0</v>
      </c>
      <c r="M48" s="25">
        <f t="shared" si="6"/>
        <v>0</v>
      </c>
      <c r="N48" s="25">
        <f t="shared" si="6"/>
        <v>0</v>
      </c>
      <c r="O48" s="25">
        <f t="shared" si="6"/>
        <v>0</v>
      </c>
      <c r="P48" s="18" t="s">
        <v>33</v>
      </c>
      <c r="Q48" s="18" t="s">
        <v>33</v>
      </c>
    </row>
    <row r="49" spans="1:17" s="1" customFormat="1" ht="33" thickTop="1" thickBot="1" x14ac:dyDescent="0.3">
      <c r="A49" s="32" t="s">
        <v>71</v>
      </c>
      <c r="B49" s="51">
        <v>2281</v>
      </c>
      <c r="C49" s="51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18" t="s">
        <v>33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18" t="s">
        <v>33</v>
      </c>
      <c r="Q49" s="18" t="s">
        <v>33</v>
      </c>
    </row>
    <row r="50" spans="1:17" s="1" customFormat="1" ht="33" thickTop="1" thickBot="1" x14ac:dyDescent="0.3">
      <c r="A50" s="26" t="s">
        <v>72</v>
      </c>
      <c r="B50" s="51">
        <v>2282</v>
      </c>
      <c r="C50" s="24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18" t="s">
        <v>33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18" t="s">
        <v>33</v>
      </c>
      <c r="Q50" s="18" t="s">
        <v>33</v>
      </c>
    </row>
    <row r="51" spans="1:17" s="1" customFormat="1" ht="17.25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8" t="s">
        <v>33</v>
      </c>
      <c r="J51" s="16">
        <f t="shared" ref="J51:O51" si="7">SUM(J52:J53)</f>
        <v>0</v>
      </c>
      <c r="K51" s="16">
        <f t="shared" si="7"/>
        <v>0</v>
      </c>
      <c r="L51" s="16">
        <f t="shared" si="7"/>
        <v>0</v>
      </c>
      <c r="M51" s="16">
        <f t="shared" si="7"/>
        <v>0</v>
      </c>
      <c r="N51" s="16">
        <f t="shared" si="7"/>
        <v>0</v>
      </c>
      <c r="O51" s="16">
        <f t="shared" si="7"/>
        <v>0</v>
      </c>
      <c r="P51" s="18" t="s">
        <v>33</v>
      </c>
      <c r="Q51" s="18" t="s">
        <v>33</v>
      </c>
    </row>
    <row r="52" spans="1:17" s="1" customFormat="1" ht="17.25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18" t="s">
        <v>33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18" t="s">
        <v>33</v>
      </c>
      <c r="Q52" s="18" t="s">
        <v>33</v>
      </c>
    </row>
    <row r="53" spans="1:17" s="1" customFormat="1" ht="17.25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18" t="s">
        <v>33</v>
      </c>
      <c r="Q53" s="18" t="s">
        <v>33</v>
      </c>
    </row>
    <row r="54" spans="1:17" s="1" customFormat="1" ht="17.25" thickTop="1" thickBot="1" x14ac:dyDescent="0.3">
      <c r="A54" s="34" t="s">
        <v>76</v>
      </c>
      <c r="B54" s="14">
        <v>2600</v>
      </c>
      <c r="C54" s="35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8" t="s">
        <v>33</v>
      </c>
      <c r="J54" s="16">
        <f t="shared" ref="J54:O54" si="8">SUM(J55:J57)</f>
        <v>0</v>
      </c>
      <c r="K54" s="16">
        <f t="shared" si="8"/>
        <v>0</v>
      </c>
      <c r="L54" s="16">
        <f t="shared" si="8"/>
        <v>0</v>
      </c>
      <c r="M54" s="16">
        <f t="shared" si="8"/>
        <v>0</v>
      </c>
      <c r="N54" s="16">
        <f t="shared" si="8"/>
        <v>0</v>
      </c>
      <c r="O54" s="16">
        <f t="shared" si="8"/>
        <v>0</v>
      </c>
      <c r="P54" s="18" t="s">
        <v>33</v>
      </c>
      <c r="Q54" s="18" t="s">
        <v>33</v>
      </c>
    </row>
    <row r="55" spans="1:17" s="1" customFormat="1" ht="33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18" t="s">
        <v>33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18" t="s">
        <v>33</v>
      </c>
      <c r="Q55" s="18" t="s">
        <v>33</v>
      </c>
    </row>
    <row r="56" spans="1:17" s="1" customFormat="1" ht="17.25" thickTop="1" thickBot="1" x14ac:dyDescent="0.3">
      <c r="A56" s="29" t="s">
        <v>78</v>
      </c>
      <c r="B56" s="24">
        <v>2620</v>
      </c>
      <c r="C56" s="24">
        <v>360</v>
      </c>
      <c r="D56" s="36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18" t="s">
        <v>33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18" t="s">
        <v>33</v>
      </c>
      <c r="Q56" s="18" t="s">
        <v>33</v>
      </c>
    </row>
    <row r="57" spans="1:17" s="1" customFormat="1" ht="33" thickTop="1" thickBot="1" x14ac:dyDescent="0.3">
      <c r="A57" s="33" t="s">
        <v>79</v>
      </c>
      <c r="B57" s="24">
        <v>2630</v>
      </c>
      <c r="C57" s="24">
        <v>370</v>
      </c>
      <c r="D57" s="38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18" t="s">
        <v>33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18" t="s">
        <v>33</v>
      </c>
      <c r="Q57" s="18" t="s">
        <v>33</v>
      </c>
    </row>
    <row r="58" spans="1:17" s="1" customFormat="1" ht="17.25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8" t="s">
        <v>33</v>
      </c>
      <c r="J58" s="16">
        <f t="shared" ref="J58:O58" si="9">SUM(J59:J61)</f>
        <v>0</v>
      </c>
      <c r="K58" s="16">
        <f t="shared" si="9"/>
        <v>0</v>
      </c>
      <c r="L58" s="16">
        <f t="shared" si="9"/>
        <v>0</v>
      </c>
      <c r="M58" s="16">
        <f t="shared" si="9"/>
        <v>0</v>
      </c>
      <c r="N58" s="16">
        <f t="shared" si="9"/>
        <v>0</v>
      </c>
      <c r="O58" s="16">
        <f t="shared" si="9"/>
        <v>0</v>
      </c>
      <c r="P58" s="18" t="s">
        <v>33</v>
      </c>
      <c r="Q58" s="18" t="s">
        <v>33</v>
      </c>
    </row>
    <row r="59" spans="1:17" s="1" customFormat="1" ht="17.25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18" t="s">
        <v>33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18" t="s">
        <v>33</v>
      </c>
      <c r="Q59" s="18" t="s">
        <v>33</v>
      </c>
    </row>
    <row r="60" spans="1:17" s="1" customFormat="1" ht="17.25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18" t="s">
        <v>33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18" t="s">
        <v>33</v>
      </c>
      <c r="Q60" s="18" t="s">
        <v>33</v>
      </c>
    </row>
    <row r="61" spans="1:17" s="1" customFormat="1" ht="17.25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18" t="s">
        <v>33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18" t="s">
        <v>33</v>
      </c>
      <c r="Q61" s="18" t="s">
        <v>33</v>
      </c>
    </row>
    <row r="62" spans="1:17" s="1" customFormat="1" ht="17.25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8" t="s">
        <v>33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 t="s">
        <v>33</v>
      </c>
      <c r="Q62" s="18" t="s">
        <v>33</v>
      </c>
    </row>
    <row r="63" spans="1:17" s="1" customFormat="1" ht="17.25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8" t="s">
        <v>33</v>
      </c>
      <c r="J63" s="16">
        <f t="shared" ref="J63:O63" si="10">J64+J78</f>
        <v>0</v>
      </c>
      <c r="K63" s="16">
        <f t="shared" si="10"/>
        <v>0</v>
      </c>
      <c r="L63" s="16">
        <f t="shared" si="10"/>
        <v>0</v>
      </c>
      <c r="M63" s="16">
        <f t="shared" si="10"/>
        <v>0</v>
      </c>
      <c r="N63" s="16">
        <f t="shared" si="10"/>
        <v>0</v>
      </c>
      <c r="O63" s="16">
        <f t="shared" si="10"/>
        <v>0</v>
      </c>
      <c r="P63" s="18" t="s">
        <v>33</v>
      </c>
      <c r="Q63" s="18" t="s">
        <v>33</v>
      </c>
    </row>
    <row r="64" spans="1:17" s="1" customFormat="1" ht="17.25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8" t="s">
        <v>33</v>
      </c>
      <c r="J64" s="16">
        <f t="shared" ref="J64:O64" si="11">J65+J66+J69+J72+J76+J77</f>
        <v>0</v>
      </c>
      <c r="K64" s="16">
        <f t="shared" si="11"/>
        <v>0</v>
      </c>
      <c r="L64" s="16">
        <f t="shared" si="11"/>
        <v>0</v>
      </c>
      <c r="M64" s="16">
        <f t="shared" si="11"/>
        <v>0</v>
      </c>
      <c r="N64" s="16">
        <f t="shared" si="11"/>
        <v>0</v>
      </c>
      <c r="O64" s="16">
        <f t="shared" si="11"/>
        <v>0</v>
      </c>
      <c r="P64" s="18" t="s">
        <v>33</v>
      </c>
      <c r="Q64" s="18" t="s">
        <v>33</v>
      </c>
    </row>
    <row r="65" spans="1:17" s="1" customFormat="1" ht="17.25" thickTop="1" thickBot="1" x14ac:dyDescent="0.3">
      <c r="A65" s="29" t="s">
        <v>87</v>
      </c>
      <c r="B65" s="24">
        <v>3110</v>
      </c>
      <c r="C65" s="24">
        <v>450</v>
      </c>
      <c r="D65" s="30"/>
      <c r="E65" s="18" t="s">
        <v>33</v>
      </c>
      <c r="F65" s="18" t="s">
        <v>33</v>
      </c>
      <c r="G65" s="18" t="s">
        <v>33</v>
      </c>
      <c r="H65" s="18" t="s">
        <v>33</v>
      </c>
      <c r="I65" s="18" t="s">
        <v>33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18" t="s">
        <v>33</v>
      </c>
      <c r="Q65" s="18" t="s">
        <v>33</v>
      </c>
    </row>
    <row r="66" spans="1:17" s="1" customFormat="1" ht="17.25" thickTop="1" thickBot="1" x14ac:dyDescent="0.3">
      <c r="A66" s="33" t="s">
        <v>88</v>
      </c>
      <c r="B66" s="24">
        <v>3120</v>
      </c>
      <c r="C66" s="24">
        <v>460</v>
      </c>
      <c r="D66" s="25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18" t="s">
        <v>33</v>
      </c>
      <c r="J66" s="25">
        <f t="shared" ref="J66:O66" si="12">SUM(J67:J68)</f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 t="shared" si="12"/>
        <v>0</v>
      </c>
      <c r="P66" s="18" t="s">
        <v>33</v>
      </c>
      <c r="Q66" s="18" t="s">
        <v>33</v>
      </c>
    </row>
    <row r="67" spans="1:17" s="1" customFormat="1" ht="17.25" thickTop="1" thickBot="1" x14ac:dyDescent="0.3">
      <c r="A67" s="26" t="s">
        <v>89</v>
      </c>
      <c r="B67" s="51">
        <v>3121</v>
      </c>
      <c r="C67" s="51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18" t="s">
        <v>33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18" t="s">
        <v>33</v>
      </c>
      <c r="Q67" s="18" t="s">
        <v>33</v>
      </c>
    </row>
    <row r="68" spans="1:17" s="1" customFormat="1" ht="17.25" thickTop="1" thickBot="1" x14ac:dyDescent="0.3">
      <c r="A68" s="26" t="s">
        <v>90</v>
      </c>
      <c r="B68" s="51">
        <v>3122</v>
      </c>
      <c r="C68" s="51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18" t="s">
        <v>33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8" t="s">
        <v>33</v>
      </c>
      <c r="Q68" s="18" t="s">
        <v>33</v>
      </c>
    </row>
    <row r="69" spans="1:17" s="1" customFormat="1" ht="17.25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18" t="s">
        <v>33</v>
      </c>
      <c r="J69" s="25">
        <f t="shared" ref="J69:O69" si="13">SUM(J70:J71)</f>
        <v>0</v>
      </c>
      <c r="K69" s="25">
        <f t="shared" si="13"/>
        <v>0</v>
      </c>
      <c r="L69" s="25">
        <f t="shared" si="13"/>
        <v>0</v>
      </c>
      <c r="M69" s="25">
        <f t="shared" si="13"/>
        <v>0</v>
      </c>
      <c r="N69" s="25">
        <f t="shared" si="13"/>
        <v>0</v>
      </c>
      <c r="O69" s="25">
        <f t="shared" si="13"/>
        <v>0</v>
      </c>
      <c r="P69" s="18" t="s">
        <v>33</v>
      </c>
      <c r="Q69" s="18" t="s">
        <v>33</v>
      </c>
    </row>
    <row r="70" spans="1:17" s="1" customFormat="1" ht="17.25" thickTop="1" thickBot="1" x14ac:dyDescent="0.3">
      <c r="A70" s="26" t="s">
        <v>92</v>
      </c>
      <c r="B70" s="51">
        <v>3131</v>
      </c>
      <c r="C70" s="51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18" t="s">
        <v>33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18" t="s">
        <v>33</v>
      </c>
      <c r="Q70" s="18" t="s">
        <v>33</v>
      </c>
    </row>
    <row r="71" spans="1:17" s="1" customFormat="1" ht="17.25" thickTop="1" thickBot="1" x14ac:dyDescent="0.3">
      <c r="A71" s="26" t="s">
        <v>93</v>
      </c>
      <c r="B71" s="51">
        <v>3132</v>
      </c>
      <c r="C71" s="51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18" t="s">
        <v>33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18" t="s">
        <v>33</v>
      </c>
      <c r="Q71" s="18" t="s">
        <v>33</v>
      </c>
    </row>
    <row r="72" spans="1:17" s="1" customFormat="1" ht="17.25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18" t="s">
        <v>33</v>
      </c>
      <c r="J72" s="25">
        <f t="shared" ref="J72:O72" si="14">SUM(J73:J75)</f>
        <v>0</v>
      </c>
      <c r="K72" s="25">
        <f t="shared" si="14"/>
        <v>0</v>
      </c>
      <c r="L72" s="25">
        <f t="shared" si="14"/>
        <v>0</v>
      </c>
      <c r="M72" s="25">
        <f t="shared" si="14"/>
        <v>0</v>
      </c>
      <c r="N72" s="25">
        <f t="shared" si="14"/>
        <v>0</v>
      </c>
      <c r="O72" s="25">
        <f t="shared" si="14"/>
        <v>0</v>
      </c>
      <c r="P72" s="18" t="s">
        <v>33</v>
      </c>
      <c r="Q72" s="18" t="s">
        <v>33</v>
      </c>
    </row>
    <row r="73" spans="1:17" s="1" customFormat="1" ht="17.25" thickTop="1" thickBot="1" x14ac:dyDescent="0.3">
      <c r="A73" s="26" t="s">
        <v>133</v>
      </c>
      <c r="B73" s="51">
        <v>3141</v>
      </c>
      <c r="C73" s="51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18" t="s">
        <v>33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8" t="s">
        <v>33</v>
      </c>
      <c r="Q73" s="18" t="s">
        <v>33</v>
      </c>
    </row>
    <row r="74" spans="1:17" s="1" customFormat="1" ht="17.25" thickTop="1" thickBot="1" x14ac:dyDescent="0.3">
      <c r="A74" s="26" t="s">
        <v>134</v>
      </c>
      <c r="B74" s="51">
        <v>3142</v>
      </c>
      <c r="C74" s="51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18" t="s">
        <v>33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18" t="s">
        <v>33</v>
      </c>
      <c r="Q74" s="18" t="s">
        <v>33</v>
      </c>
    </row>
    <row r="75" spans="1:17" s="1" customFormat="1" ht="17.25" thickTop="1" thickBot="1" x14ac:dyDescent="0.3">
      <c r="A75" s="26" t="s">
        <v>135</v>
      </c>
      <c r="B75" s="51">
        <v>3143</v>
      </c>
      <c r="C75" s="51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18" t="s">
        <v>33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18" t="s">
        <v>33</v>
      </c>
      <c r="Q75" s="18" t="s">
        <v>33</v>
      </c>
    </row>
    <row r="76" spans="1:17" s="1" customFormat="1" ht="17.25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18" t="s">
        <v>33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18" t="s">
        <v>33</v>
      </c>
      <c r="Q76" s="18" t="s">
        <v>33</v>
      </c>
    </row>
    <row r="77" spans="1:17" s="1" customFormat="1" ht="17.25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18" t="s">
        <v>33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18" t="s">
        <v>33</v>
      </c>
      <c r="Q77" s="18" t="s">
        <v>33</v>
      </c>
    </row>
    <row r="78" spans="1:17" s="1" customFormat="1" ht="17.25" thickTop="1" thickBot="1" x14ac:dyDescent="0.3">
      <c r="A78" s="22" t="s">
        <v>97</v>
      </c>
      <c r="B78" s="14">
        <v>3200</v>
      </c>
      <c r="C78" s="14">
        <v>580</v>
      </c>
      <c r="D78" s="16">
        <f>SUM(D79:D82)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8" t="s">
        <v>33</v>
      </c>
      <c r="J78" s="16">
        <f t="shared" ref="J78:O78" si="15">SUM(J79:J82)</f>
        <v>0</v>
      </c>
      <c r="K78" s="16">
        <f t="shared" si="15"/>
        <v>0</v>
      </c>
      <c r="L78" s="16">
        <f t="shared" si="15"/>
        <v>0</v>
      </c>
      <c r="M78" s="16">
        <f t="shared" si="15"/>
        <v>0</v>
      </c>
      <c r="N78" s="16">
        <f t="shared" si="15"/>
        <v>0</v>
      </c>
      <c r="O78" s="16">
        <f t="shared" si="15"/>
        <v>0</v>
      </c>
      <c r="P78" s="18" t="s">
        <v>33</v>
      </c>
      <c r="Q78" s="18" t="s">
        <v>33</v>
      </c>
    </row>
    <row r="79" spans="1:17" s="1" customFormat="1" ht="17.25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18" t="s">
        <v>33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18" t="s">
        <v>33</v>
      </c>
      <c r="Q79" s="18" t="s">
        <v>33</v>
      </c>
    </row>
    <row r="80" spans="1:17" s="1" customFormat="1" ht="33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18" t="s">
        <v>33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18" t="s">
        <v>33</v>
      </c>
      <c r="Q80" s="18" t="s">
        <v>33</v>
      </c>
    </row>
    <row r="81" spans="1:17" s="1" customFormat="1" ht="33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18" t="s">
        <v>33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18" t="s">
        <v>33</v>
      </c>
      <c r="Q81" s="18" t="s">
        <v>33</v>
      </c>
    </row>
    <row r="82" spans="1:17" s="1" customFormat="1" ht="17.25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18" t="s">
        <v>33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18" t="s">
        <v>33</v>
      </c>
      <c r="Q82" s="18" t="s">
        <v>33</v>
      </c>
    </row>
    <row r="83" spans="1:17" s="1" customFormat="1" ht="16.5" thickTop="1" x14ac:dyDescent="0.25">
      <c r="A83" s="39"/>
      <c r="B83" s="40"/>
      <c r="C83" s="41"/>
      <c r="D83" s="42"/>
      <c r="E83" s="42"/>
      <c r="F83" s="42"/>
      <c r="G83" s="43"/>
      <c r="H83" s="43"/>
      <c r="I83" s="44"/>
      <c r="J83" s="44"/>
      <c r="K83" s="44"/>
      <c r="L83" s="44"/>
      <c r="M83" s="44"/>
      <c r="N83" s="44"/>
      <c r="O83" s="44"/>
      <c r="P83" s="44"/>
      <c r="Q83" s="44"/>
    </row>
    <row r="84" spans="1:17" s="1" customFormat="1" ht="15.75" customHeight="1" x14ac:dyDescent="0.25">
      <c r="A84" s="45" t="s">
        <v>141</v>
      </c>
      <c r="B84" s="43"/>
      <c r="C84" s="45"/>
      <c r="D84" s="44"/>
      <c r="E84" s="44"/>
      <c r="F84" s="44"/>
      <c r="G84" s="44"/>
      <c r="H84" s="99" t="s">
        <v>148</v>
      </c>
      <c r="I84" s="99"/>
      <c r="J84" s="99"/>
      <c r="K84" s="99"/>
      <c r="L84" s="43"/>
      <c r="M84" s="43"/>
      <c r="N84" s="43"/>
      <c r="O84" s="43"/>
      <c r="P84" s="43"/>
      <c r="Q84" s="43"/>
    </row>
    <row r="85" spans="1:17" s="1" customFormat="1" x14ac:dyDescent="0.25">
      <c r="A85" s="45"/>
      <c r="B85" s="43"/>
      <c r="C85" s="45"/>
      <c r="D85" s="80" t="s">
        <v>109</v>
      </c>
      <c r="E85" s="80"/>
      <c r="F85" s="80"/>
      <c r="G85" s="43"/>
      <c r="H85" s="105" t="s">
        <v>110</v>
      </c>
      <c r="I85" s="105"/>
      <c r="J85" s="43"/>
      <c r="K85" s="43"/>
      <c r="L85" s="43"/>
      <c r="M85" s="43"/>
      <c r="N85" s="43"/>
      <c r="O85" s="43"/>
      <c r="P85" s="43"/>
      <c r="Q85" s="43"/>
    </row>
    <row r="86" spans="1:17" s="1" customFormat="1" x14ac:dyDescent="0.25">
      <c r="A86" s="45" t="s">
        <v>111</v>
      </c>
      <c r="B86" s="43"/>
      <c r="C86" s="4"/>
      <c r="D86" s="78"/>
      <c r="E86" s="78"/>
      <c r="F86" s="78"/>
      <c r="G86" s="43"/>
      <c r="H86" s="104" t="s">
        <v>112</v>
      </c>
      <c r="I86" s="104"/>
      <c r="J86" s="43"/>
      <c r="K86" s="43"/>
      <c r="L86" s="43"/>
      <c r="M86" s="43"/>
      <c r="N86" s="43"/>
      <c r="O86" s="43"/>
      <c r="P86" s="43"/>
      <c r="Q86" s="43"/>
    </row>
    <row r="87" spans="1:17" s="1" customFormat="1" x14ac:dyDescent="0.25">
      <c r="A87" s="49"/>
      <c r="B87" s="43"/>
      <c r="C87" s="4"/>
      <c r="D87" s="80" t="s">
        <v>109</v>
      </c>
      <c r="E87" s="80"/>
      <c r="F87" s="80"/>
      <c r="G87" s="43"/>
      <c r="H87" s="105" t="s">
        <v>110</v>
      </c>
      <c r="I87" s="105"/>
      <c r="J87" s="43"/>
      <c r="K87" s="43"/>
      <c r="L87" s="43"/>
      <c r="M87" s="43"/>
      <c r="N87" s="43"/>
      <c r="O87" s="43"/>
      <c r="P87" s="43"/>
      <c r="Q87" s="43"/>
    </row>
    <row r="88" spans="1:17" s="1" customForma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s="1" customForma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</sheetData>
  <mergeCells count="50">
    <mergeCell ref="H84:K84"/>
    <mergeCell ref="B6:K6"/>
    <mergeCell ref="L6:M6"/>
    <mergeCell ref="P6:Q6"/>
    <mergeCell ref="B7:K7"/>
    <mergeCell ref="L7:M7"/>
    <mergeCell ref="P7:Q7"/>
    <mergeCell ref="I1:Q2"/>
    <mergeCell ref="A3:Q3"/>
    <mergeCell ref="A4:I4"/>
    <mergeCell ref="A5:Q5"/>
    <mergeCell ref="A12:D12"/>
    <mergeCell ref="E12:F12"/>
    <mergeCell ref="G12:Q12"/>
    <mergeCell ref="A15:A18"/>
    <mergeCell ref="B15:B18"/>
    <mergeCell ref="C15:C18"/>
    <mergeCell ref="D15:D18"/>
    <mergeCell ref="E15:F15"/>
    <mergeCell ref="G15:G18"/>
    <mergeCell ref="H15:H18"/>
    <mergeCell ref="A10:D10"/>
    <mergeCell ref="E10:F10"/>
    <mergeCell ref="G10:Q10"/>
    <mergeCell ref="A11:D11"/>
    <mergeCell ref="E11:F11"/>
    <mergeCell ref="G11:Q11"/>
    <mergeCell ref="B8:K8"/>
    <mergeCell ref="L8:M8"/>
    <mergeCell ref="P8:Q8"/>
    <mergeCell ref="A9:D9"/>
    <mergeCell ref="E9:F9"/>
    <mergeCell ref="G9:N9"/>
    <mergeCell ref="H86:I86"/>
    <mergeCell ref="H87:I87"/>
    <mergeCell ref="K17:K18"/>
    <mergeCell ref="L17:M17"/>
    <mergeCell ref="P17:P18"/>
    <mergeCell ref="Q17:Q18"/>
    <mergeCell ref="H85:I85"/>
    <mergeCell ref="I15:I18"/>
    <mergeCell ref="J15:M15"/>
    <mergeCell ref="N15:O15"/>
    <mergeCell ref="P15:Q16"/>
    <mergeCell ref="E16:E18"/>
    <mergeCell ref="F16:F18"/>
    <mergeCell ref="J16:J18"/>
    <mergeCell ref="K16:M16"/>
    <mergeCell ref="N16:N18"/>
    <mergeCell ref="O16:O18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 4.2 садочки</vt:lpstr>
      <vt:lpstr>Ф 4.1 0611010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Настя</cp:lastModifiedBy>
  <cp:lastPrinted>2023-03-17T10:22:02Z</cp:lastPrinted>
  <dcterms:created xsi:type="dcterms:W3CDTF">2018-07-09T07:35:28Z</dcterms:created>
  <dcterms:modified xsi:type="dcterms:W3CDTF">2026-01-30T08:23:32Z</dcterms:modified>
</cp:coreProperties>
</file>